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tabRatio="778" activeTab="0"/>
  </bookViews>
  <sheets>
    <sheet name="注文書 " sheetId="1" r:id="rId1"/>
  </sheets>
  <definedNames>
    <definedName name="_xlfn.IFERROR" hidden="1">#NAME?</definedName>
    <definedName name="_xlnm.Print_Area" localSheetId="0">'注文書 '!$A$1:$P$50</definedName>
  </definedNames>
  <calcPr fullCalcOnLoad="1"/>
</workbook>
</file>

<file path=xl/comments1.xml><?xml version="1.0" encoding="utf-8"?>
<comments xmlns="http://schemas.openxmlformats.org/spreadsheetml/2006/main">
  <authors>
    <author>inst</author>
  </authors>
  <commentList>
    <comment ref="L20" authorId="0">
      <text>
        <r>
          <rPr>
            <sz val="9"/>
            <rFont val="ＭＳ Ｐゴシック"/>
            <family val="3"/>
          </rPr>
          <t xml:space="preserve">曜日が自動
</t>
        </r>
      </text>
    </comment>
  </commentList>
</comments>
</file>

<file path=xl/sharedStrings.xml><?xml version="1.0" encoding="utf-8"?>
<sst xmlns="http://schemas.openxmlformats.org/spreadsheetml/2006/main" count="116" uniqueCount="107">
  <si>
    <t>代金引換手数料</t>
  </si>
  <si>
    <t>申込日</t>
  </si>
  <si>
    <t>◆ご注文主様◆</t>
  </si>
  <si>
    <t>氏　名</t>
  </si>
  <si>
    <t>TEL</t>
  </si>
  <si>
    <t>◆ご注文内容◆</t>
  </si>
  <si>
    <t>種類</t>
  </si>
  <si>
    <t>内容</t>
  </si>
  <si>
    <t>数量</t>
  </si>
  <si>
    <t>　合計金額</t>
  </si>
  <si>
    <t>◇お申し込み・お問い合わせ先◇</t>
  </si>
  <si>
    <t>〒111-0051 東京都台東区蔵前２丁目１７番４号 JFE蔵前ビル７F</t>
  </si>
  <si>
    <t>郵便番号</t>
  </si>
  <si>
    <t>住　所</t>
  </si>
  <si>
    <t>決済方法</t>
  </si>
  <si>
    <t>配送方法</t>
  </si>
  <si>
    <t>クロネコヤマト</t>
  </si>
  <si>
    <t>午前中</t>
  </si>
  <si>
    <r>
      <t>◆配送先◆</t>
    </r>
    <r>
      <rPr>
        <sz val="10"/>
        <rFont val="HG丸ｺﾞｼｯｸM-PRO"/>
        <family val="3"/>
      </rPr>
      <t>　※</t>
    </r>
    <r>
      <rPr>
        <b/>
        <u val="single"/>
        <sz val="10"/>
        <color indexed="10"/>
        <rFont val="HG丸ｺﾞｼｯｸM-PRO"/>
        <family val="3"/>
      </rPr>
      <t>配送先が異なる場合はご記入ください</t>
    </r>
  </si>
  <si>
    <t>アパート･マンション名称</t>
  </si>
  <si>
    <t>フリルアイス</t>
  </si>
  <si>
    <t>ピュアヴェール</t>
  </si>
  <si>
    <t>モコヴェール</t>
  </si>
  <si>
    <t>北海道</t>
  </si>
  <si>
    <t>P</t>
  </si>
  <si>
    <t>回</t>
  </si>
  <si>
    <t>エコ作 ※1</t>
  </si>
  <si>
    <t>配送料 ※2</t>
  </si>
  <si>
    <t>◆お支払い方法◆</t>
  </si>
  <si>
    <t>計</t>
  </si>
  <si>
    <t>代引き</t>
  </si>
  <si>
    <t>東京都</t>
  </si>
  <si>
    <t>配送希望時間</t>
  </si>
  <si>
    <t>JFEライフ株式会社 野菜事業部 営業部 　</t>
  </si>
  <si>
    <t>税込金額（円）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</si>
  <si>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</si>
  <si>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</si>
  <si>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</si>
  <si>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</si>
  <si>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</si>
  <si>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</si>
  <si>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</si>
  <si>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</si>
  <si>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</si>
  <si>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</si>
  <si>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</si>
  <si>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</si>
  <si>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</si>
  <si>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</si>
  <si>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</si>
  <si>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</si>
  <si>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</si>
  <si>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</si>
  <si>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</si>
  <si>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</si>
  <si>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</si>
  <si>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</si>
  <si>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</si>
  <si>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</si>
  <si>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</si>
  <si>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</si>
  <si>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</si>
  <si>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</si>
  <si>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</si>
  <si>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</si>
  <si>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</si>
  <si>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</si>
  <si>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</si>
  <si>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</si>
  <si>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</si>
  <si>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</si>
  <si>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</si>
  <si>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</si>
  <si>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</si>
  <si>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</si>
  <si>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</si>
  <si>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</si>
  <si>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</si>
  <si>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県名</t>
  </si>
  <si>
    <t>料金</t>
  </si>
  <si>
    <t>配送時間</t>
  </si>
  <si>
    <t>単価(円)</t>
  </si>
  <si>
    <t>【ＴＥＬ】029-828-2831</t>
  </si>
  <si>
    <t>【ＦＡＸ】029-828-2835　</t>
  </si>
  <si>
    <t>エコ作ご注文書</t>
  </si>
  <si>
    <t>※1  注文数量は、最低8P以上からお願い致します。</t>
  </si>
  <si>
    <t>12-14時</t>
  </si>
  <si>
    <t>14-16時</t>
  </si>
  <si>
    <t>16-18時</t>
  </si>
  <si>
    <t>18-20時</t>
  </si>
  <si>
    <t>20-2１時</t>
  </si>
  <si>
    <t>ＪＦＥライフ株式会社 野菜事業部 土浦グリーンハウス　行</t>
  </si>
  <si>
    <t>ヤマト運輸　宅急便コレクト（代引き決済）</t>
  </si>
  <si>
    <r>
      <t xml:space="preserve">【FAX】03-3864-5301　 </t>
    </r>
    <r>
      <rPr>
        <sz val="9"/>
        <rFont val="HG丸ｺﾞｼｯｸM-PRO"/>
        <family val="3"/>
      </rPr>
      <t>平日９時～１７時(土・日・祝日は除く)</t>
    </r>
  </si>
  <si>
    <r>
      <t>※2  配送希望の最短日は、注文日を含まず</t>
    </r>
    <r>
      <rPr>
        <b/>
        <u val="single"/>
        <sz val="11"/>
        <color indexed="10"/>
        <rFont val="HG丸ｺﾞｼｯｸM-PRO"/>
        <family val="3"/>
      </rPr>
      <t>4日後から1ヶ月以内で</t>
    </r>
    <r>
      <rPr>
        <b/>
        <sz val="11"/>
        <rFont val="HG丸ｺﾞｼｯｸM-PRO"/>
        <family val="3"/>
      </rPr>
      <t>お願い致します。</t>
    </r>
  </si>
  <si>
    <t>※1  お届け先は沖縄、一部離島、海外を除きます。</t>
  </si>
  <si>
    <t>配送希望日 ※2</t>
  </si>
  <si>
    <t>都道府県 ※1</t>
  </si>
  <si>
    <t>代引き決済</t>
  </si>
  <si>
    <t>注文確認　※弊社記入欄</t>
  </si>
  <si>
    <r>
      <t>下記の</t>
    </r>
    <r>
      <rPr>
        <b/>
        <u val="single"/>
        <sz val="11"/>
        <color indexed="10"/>
        <rFont val="HG丸ｺﾞｼｯｸM-PRO"/>
        <family val="3"/>
      </rPr>
      <t>空白項目</t>
    </r>
    <r>
      <rPr>
        <sz val="11"/>
        <rFont val="HG丸ｺﾞｼｯｸM-PRO"/>
        <family val="3"/>
      </rPr>
      <t>をご記入の上、【FAX】にてお申し込みください。弊社より確認のFAXを返信いたします。</t>
    </r>
  </si>
  <si>
    <t>FAX</t>
  </si>
  <si>
    <t>【TEL】03-3864-5026</t>
  </si>
  <si>
    <t>※2  5月～10月（クール便）　11月～4月（常温便）のお届けになります。</t>
  </si>
  <si>
    <t>(天候により切替時期は変動します。)</t>
  </si>
  <si>
    <t>福井県</t>
  </si>
  <si>
    <t>10Pにつき1回の配送単価が発生
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</si>
</sst>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aaa\)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5.5"/>
      <color indexed="17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0"/>
      <color indexed="12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b/>
      <sz val="10"/>
      <color indexed="14"/>
      <name val="HG丸ｺﾞｼｯｸM-PRO"/>
      <family val="3"/>
    </font>
    <font>
      <sz val="12"/>
      <color indexed="17"/>
      <name val="HG丸ｺﾞｼｯｸM-PRO"/>
      <family val="3"/>
    </font>
    <font>
      <u val="single"/>
      <sz val="10"/>
      <color indexed="12"/>
      <name val="HG丸ｺﾞｼｯｸM-PRO"/>
      <family val="3"/>
    </font>
    <font>
      <b/>
      <u val="single"/>
      <sz val="10"/>
      <color indexed="10"/>
      <name val="HG丸ｺﾞｼｯｸM-PRO"/>
      <family val="3"/>
    </font>
    <font>
      <sz val="9"/>
      <name val="ＭＳ Ｐゴシック"/>
      <family val="3"/>
    </font>
    <font>
      <b/>
      <u val="single"/>
      <sz val="11"/>
      <color indexed="10"/>
      <name val="HG丸ｺﾞｼｯｸM-PRO"/>
      <family val="3"/>
    </font>
    <font>
      <sz val="9"/>
      <name val="MS UI Gothic"/>
      <family val="3"/>
    </font>
    <font>
      <u val="single"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  <font>
      <b/>
      <u val="single"/>
      <sz val="11"/>
      <color rgb="FFFF0000"/>
      <name val="HG丸ｺﾞｼｯｸM-PRO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ck"/>
      <top style="double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31" fontId="10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left" vertical="center"/>
    </xf>
    <xf numFmtId="0" fontId="56" fillId="33" borderId="0" xfId="0" applyFont="1" applyFill="1" applyAlignment="1">
      <alignment horizontal="left" vertical="center" indent="1"/>
    </xf>
    <xf numFmtId="0" fontId="6" fillId="33" borderId="13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vertical="center"/>
    </xf>
    <xf numFmtId="0" fontId="12" fillId="33" borderId="15" xfId="0" applyFont="1" applyFill="1" applyBorder="1" applyAlignment="1">
      <alignment horizontal="left" vertical="center"/>
    </xf>
    <xf numFmtId="0" fontId="12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left" vertical="center"/>
    </xf>
    <xf numFmtId="0" fontId="15" fillId="33" borderId="20" xfId="43" applyFont="1" applyFill="1" applyBorder="1" applyAlignment="1" applyProtection="1" quotePrefix="1">
      <alignment horizontal="left" vertical="center"/>
      <protection/>
    </xf>
    <xf numFmtId="0" fontId="12" fillId="33" borderId="20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22" xfId="0" applyFont="1" applyFill="1" applyBorder="1" applyAlignment="1" applyProtection="1">
      <alignment horizontal="center" vertical="center"/>
      <protection locked="0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10" fillId="34" borderId="19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indent="1"/>
    </xf>
    <xf numFmtId="0" fontId="12" fillId="33" borderId="2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left" vertical="center" indent="1"/>
    </xf>
    <xf numFmtId="0" fontId="20" fillId="33" borderId="0" xfId="0" applyFont="1" applyFill="1" applyAlignment="1">
      <alignment vertical="center"/>
    </xf>
    <xf numFmtId="0" fontId="10" fillId="34" borderId="25" xfId="0" applyFont="1" applyFill="1" applyBorder="1" applyAlignment="1" applyProtection="1">
      <alignment horizontal="left" vertical="center" wrapText="1"/>
      <protection locked="0"/>
    </xf>
    <xf numFmtId="0" fontId="10" fillId="34" borderId="26" xfId="0" applyFont="1" applyFill="1" applyBorder="1" applyAlignment="1" applyProtection="1">
      <alignment horizontal="left" vertical="center" wrapText="1"/>
      <protection locked="0"/>
    </xf>
    <xf numFmtId="0" fontId="10" fillId="34" borderId="27" xfId="0" applyFont="1" applyFill="1" applyBorder="1" applyAlignment="1" applyProtection="1">
      <alignment horizontal="left" vertical="center" wrapText="1"/>
      <protection locked="0"/>
    </xf>
    <xf numFmtId="0" fontId="10" fillId="34" borderId="14" xfId="0" applyFont="1" applyFill="1" applyBorder="1" applyAlignment="1" applyProtection="1">
      <alignment horizontal="left" vertical="top" wrapText="1"/>
      <protection locked="0"/>
    </xf>
    <xf numFmtId="0" fontId="10" fillId="34" borderId="15" xfId="0" applyFont="1" applyFill="1" applyBorder="1" applyAlignment="1" applyProtection="1">
      <alignment horizontal="left" vertical="top" wrapText="1"/>
      <protection locked="0"/>
    </xf>
    <xf numFmtId="0" fontId="10" fillId="34" borderId="28" xfId="0" applyFont="1" applyFill="1" applyBorder="1" applyAlignment="1" applyProtection="1">
      <alignment horizontal="left" vertical="top" wrapText="1"/>
      <protection locked="0"/>
    </xf>
    <xf numFmtId="0" fontId="10" fillId="34" borderId="19" xfId="0" applyFont="1" applyFill="1" applyBorder="1" applyAlignment="1" applyProtection="1">
      <alignment horizontal="left" vertical="top" wrapText="1"/>
      <protection locked="0"/>
    </xf>
    <xf numFmtId="0" fontId="10" fillId="34" borderId="20" xfId="0" applyFont="1" applyFill="1" applyBorder="1" applyAlignment="1" applyProtection="1">
      <alignment horizontal="left" vertical="top" wrapText="1"/>
      <protection locked="0"/>
    </xf>
    <xf numFmtId="0" fontId="10" fillId="34" borderId="29" xfId="0" applyFont="1" applyFill="1" applyBorder="1" applyAlignment="1" applyProtection="1">
      <alignment horizontal="left" vertical="top" wrapText="1"/>
      <protection locked="0"/>
    </xf>
    <xf numFmtId="0" fontId="10" fillId="34" borderId="30" xfId="0" applyFont="1" applyFill="1" applyBorder="1" applyAlignment="1" applyProtection="1">
      <alignment horizontal="left" vertical="center"/>
      <protection locked="0"/>
    </xf>
    <xf numFmtId="0" fontId="10" fillId="34" borderId="31" xfId="0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left" vertical="center"/>
      <protection locked="0"/>
    </xf>
    <xf numFmtId="0" fontId="10" fillId="34" borderId="25" xfId="0" applyFont="1" applyFill="1" applyBorder="1" applyAlignment="1" applyProtection="1">
      <alignment horizontal="left" vertical="center"/>
      <protection locked="0"/>
    </xf>
    <xf numFmtId="0" fontId="10" fillId="34" borderId="26" xfId="0" applyFont="1" applyFill="1" applyBorder="1" applyAlignment="1" applyProtection="1">
      <alignment horizontal="left" vertical="center"/>
      <protection locked="0"/>
    </xf>
    <xf numFmtId="0" fontId="10" fillId="34" borderId="26" xfId="0" applyFont="1" applyFill="1" applyBorder="1" applyAlignment="1" applyProtection="1">
      <alignment horizontal="center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2" fillId="33" borderId="33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14" fontId="10" fillId="34" borderId="30" xfId="0" applyNumberFormat="1" applyFont="1" applyFill="1" applyBorder="1" applyAlignment="1" applyProtection="1">
      <alignment horizontal="center" vertical="center" wrapText="1"/>
      <protection locked="0"/>
    </xf>
    <xf numFmtId="14" fontId="10" fillId="34" borderId="31" xfId="0" applyNumberFormat="1" applyFont="1" applyFill="1" applyBorder="1" applyAlignment="1" applyProtection="1">
      <alignment horizontal="center" vertical="center" wrapText="1"/>
      <protection locked="0"/>
    </xf>
    <xf numFmtId="176" fontId="10" fillId="33" borderId="31" xfId="0" applyNumberFormat="1" applyFont="1" applyFill="1" applyBorder="1" applyAlignment="1" applyProtection="1">
      <alignment horizontal="left" vertical="center" wrapText="1"/>
      <protection/>
    </xf>
    <xf numFmtId="176" fontId="10" fillId="33" borderId="32" xfId="0" applyNumberFormat="1" applyFont="1" applyFill="1" applyBorder="1" applyAlignment="1" applyProtection="1">
      <alignment horizontal="left" vertical="center" wrapText="1"/>
      <protection/>
    </xf>
    <xf numFmtId="0" fontId="12" fillId="33" borderId="37" xfId="0" applyFont="1" applyFill="1" applyBorder="1" applyAlignment="1">
      <alignment horizontal="center" vertical="center" shrinkToFit="1"/>
    </xf>
    <xf numFmtId="0" fontId="12" fillId="33" borderId="16" xfId="0" applyFont="1" applyFill="1" applyBorder="1" applyAlignment="1">
      <alignment horizontal="center" vertical="center" shrinkToFit="1"/>
    </xf>
    <xf numFmtId="0" fontId="12" fillId="33" borderId="38" xfId="0" applyFont="1" applyFill="1" applyBorder="1" applyAlignment="1">
      <alignment horizontal="center" vertical="center" shrinkToFit="1"/>
    </xf>
    <xf numFmtId="0" fontId="12" fillId="33" borderId="21" xfId="0" applyFont="1" applyFill="1" applyBorder="1" applyAlignment="1">
      <alignment horizontal="center" vertical="center" shrinkToFit="1"/>
    </xf>
    <xf numFmtId="0" fontId="12" fillId="33" borderId="2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0" fillId="34" borderId="41" xfId="0" applyFont="1" applyFill="1" applyBorder="1" applyAlignment="1" applyProtection="1">
      <alignment horizontal="left" vertical="center" wrapText="1"/>
      <protection locked="0"/>
    </xf>
    <xf numFmtId="0" fontId="10" fillId="34" borderId="42" xfId="0" applyFont="1" applyFill="1" applyBorder="1" applyAlignment="1" applyProtection="1">
      <alignment horizontal="left" vertical="center" wrapText="1"/>
      <protection locked="0"/>
    </xf>
    <xf numFmtId="0" fontId="10" fillId="34" borderId="43" xfId="0" applyFont="1" applyFill="1" applyBorder="1" applyAlignment="1" applyProtection="1">
      <alignment horizontal="left" vertical="center" wrapText="1"/>
      <protection locked="0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12" fillId="33" borderId="47" xfId="0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2" fillId="33" borderId="48" xfId="0" applyFont="1" applyFill="1" applyBorder="1" applyAlignment="1" applyProtection="1">
      <alignment horizontal="center" vertical="center" shrinkToFit="1"/>
      <protection locked="0"/>
    </xf>
    <xf numFmtId="0" fontId="12" fillId="33" borderId="49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50" xfId="0" applyFont="1" applyFill="1" applyBorder="1" applyAlignment="1" applyProtection="1">
      <alignment horizontal="center" vertical="center" shrinkToFit="1"/>
      <protection locked="0"/>
    </xf>
    <xf numFmtId="0" fontId="12" fillId="33" borderId="17" xfId="0" applyFont="1" applyFill="1" applyBorder="1" applyAlignment="1">
      <alignment horizontal="left" vertical="center" shrinkToFit="1"/>
    </xf>
    <xf numFmtId="0" fontId="12" fillId="33" borderId="0" xfId="0" applyFont="1" applyFill="1" applyBorder="1" applyAlignment="1">
      <alignment horizontal="left" vertical="center" shrinkToFit="1"/>
    </xf>
    <xf numFmtId="0" fontId="12" fillId="33" borderId="18" xfId="0" applyFont="1" applyFill="1" applyBorder="1" applyAlignment="1">
      <alignment horizontal="left" vertical="center" shrinkToFit="1"/>
    </xf>
    <xf numFmtId="0" fontId="12" fillId="33" borderId="51" xfId="0" applyFont="1" applyFill="1" applyBorder="1" applyAlignment="1">
      <alignment horizontal="center" vertical="center"/>
    </xf>
    <xf numFmtId="0" fontId="12" fillId="33" borderId="52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 shrinkToFit="1"/>
    </xf>
    <xf numFmtId="0" fontId="12" fillId="33" borderId="52" xfId="0" applyFont="1" applyFill="1" applyBorder="1" applyAlignment="1">
      <alignment horizontal="center" vertical="center" shrinkToFit="1"/>
    </xf>
    <xf numFmtId="0" fontId="10" fillId="33" borderId="41" xfId="0" applyFont="1" applyFill="1" applyBorder="1" applyAlignment="1" applyProtection="1">
      <alignment horizontal="left" vertical="center" wrapText="1"/>
      <protection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12" fillId="33" borderId="35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9" fillId="33" borderId="53" xfId="0" applyFont="1" applyFill="1" applyBorder="1" applyAlignment="1">
      <alignment vertical="center"/>
    </xf>
    <xf numFmtId="0" fontId="9" fillId="33" borderId="54" xfId="0" applyFont="1" applyFill="1" applyBorder="1" applyAlignment="1">
      <alignment vertical="center"/>
    </xf>
    <xf numFmtId="0" fontId="9" fillId="33" borderId="55" xfId="0" applyFont="1" applyFill="1" applyBorder="1" applyAlignment="1">
      <alignment vertical="center"/>
    </xf>
    <xf numFmtId="38" fontId="12" fillId="33" borderId="26" xfId="49" applyFont="1" applyFill="1" applyBorder="1" applyAlignment="1">
      <alignment horizontal="center" vertical="center"/>
    </xf>
    <xf numFmtId="38" fontId="12" fillId="33" borderId="36" xfId="49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38" fontId="12" fillId="34" borderId="25" xfId="49" applyFont="1" applyFill="1" applyBorder="1" applyAlignment="1">
      <alignment horizontal="right" vertical="center"/>
    </xf>
    <xf numFmtId="38" fontId="12" fillId="34" borderId="26" xfId="49" applyFont="1" applyFill="1" applyBorder="1" applyAlignment="1">
      <alignment horizontal="right" vertical="center"/>
    </xf>
    <xf numFmtId="38" fontId="12" fillId="34" borderId="27" xfId="49" applyFont="1" applyFill="1" applyBorder="1" applyAlignment="1">
      <alignment horizontal="right" vertical="center"/>
    </xf>
    <xf numFmtId="0" fontId="13" fillId="33" borderId="57" xfId="0" applyFont="1" applyFill="1" applyBorder="1" applyAlignment="1">
      <alignment horizontal="center" vertical="center" shrinkToFit="1"/>
    </xf>
    <xf numFmtId="0" fontId="13" fillId="33" borderId="58" xfId="0" applyFont="1" applyFill="1" applyBorder="1" applyAlignment="1">
      <alignment horizontal="center" vertical="center" shrinkToFit="1"/>
    </xf>
    <xf numFmtId="0" fontId="13" fillId="33" borderId="59" xfId="0" applyFont="1" applyFill="1" applyBorder="1" applyAlignment="1">
      <alignment horizontal="center" vertical="center" shrinkToFit="1"/>
    </xf>
    <xf numFmtId="0" fontId="12" fillId="33" borderId="60" xfId="0" applyFont="1" applyFill="1" applyBorder="1" applyAlignment="1">
      <alignment horizontal="center" vertical="center"/>
    </xf>
    <xf numFmtId="0" fontId="12" fillId="33" borderId="58" xfId="0" applyFont="1" applyFill="1" applyBorder="1" applyAlignment="1">
      <alignment horizontal="center" vertical="center"/>
    </xf>
    <xf numFmtId="0" fontId="12" fillId="33" borderId="61" xfId="0" applyFont="1" applyFill="1" applyBorder="1" applyAlignment="1">
      <alignment horizontal="center" vertical="center"/>
    </xf>
    <xf numFmtId="38" fontId="3" fillId="34" borderId="62" xfId="49" applyFont="1" applyFill="1" applyBorder="1" applyAlignment="1">
      <alignment horizontal="right" vertical="center"/>
    </xf>
    <xf numFmtId="38" fontId="3" fillId="34" borderId="63" xfId="49" applyFont="1" applyFill="1" applyBorder="1" applyAlignment="1">
      <alignment horizontal="right" vertical="center"/>
    </xf>
    <xf numFmtId="38" fontId="3" fillId="34" borderId="64" xfId="49" applyFont="1" applyFill="1" applyBorder="1" applyAlignment="1">
      <alignment horizontal="right" vertical="center"/>
    </xf>
    <xf numFmtId="0" fontId="12" fillId="33" borderId="65" xfId="0" applyFont="1" applyFill="1" applyBorder="1" applyAlignment="1">
      <alignment horizontal="center" vertical="center"/>
    </xf>
    <xf numFmtId="0" fontId="12" fillId="33" borderId="66" xfId="0" applyFont="1" applyFill="1" applyBorder="1" applyAlignment="1">
      <alignment horizontal="center" vertical="center"/>
    </xf>
    <xf numFmtId="38" fontId="12" fillId="34" borderId="11" xfId="49" applyFont="1" applyFill="1" applyBorder="1" applyAlignment="1">
      <alignment horizontal="right" vertical="center"/>
    </xf>
    <xf numFmtId="38" fontId="12" fillId="34" borderId="12" xfId="49" applyFont="1" applyFill="1" applyBorder="1" applyAlignment="1">
      <alignment horizontal="right" vertical="center"/>
    </xf>
    <xf numFmtId="38" fontId="12" fillId="34" borderId="67" xfId="49" applyFont="1" applyFill="1" applyBorder="1" applyAlignment="1">
      <alignment horizontal="right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left" vertical="top"/>
    </xf>
    <xf numFmtId="0" fontId="12" fillId="33" borderId="15" xfId="0" applyFont="1" applyFill="1" applyBorder="1" applyAlignment="1">
      <alignment horizontal="left" vertical="top"/>
    </xf>
    <xf numFmtId="0" fontId="12" fillId="33" borderId="25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 horizontal="left" vertical="center" wrapText="1"/>
    </xf>
    <xf numFmtId="0" fontId="12" fillId="33" borderId="36" xfId="0" applyFont="1" applyFill="1" applyBorder="1" applyAlignment="1">
      <alignment horizontal="left" vertical="center" wrapText="1"/>
    </xf>
    <xf numFmtId="38" fontId="12" fillId="33" borderId="69" xfId="49" applyFont="1" applyFill="1" applyBorder="1" applyAlignment="1">
      <alignment horizontal="center" vertical="center"/>
    </xf>
    <xf numFmtId="38" fontId="12" fillId="33" borderId="70" xfId="49" applyFont="1" applyFill="1" applyBorder="1" applyAlignment="1">
      <alignment horizontal="center" vertical="center"/>
    </xf>
    <xf numFmtId="0" fontId="12" fillId="33" borderId="71" xfId="0" applyFont="1" applyFill="1" applyBorder="1" applyAlignment="1">
      <alignment horizontal="center" vertical="center"/>
    </xf>
    <xf numFmtId="0" fontId="12" fillId="33" borderId="70" xfId="0" applyFont="1" applyFill="1" applyBorder="1" applyAlignment="1">
      <alignment horizontal="center" vertical="center"/>
    </xf>
    <xf numFmtId="38" fontId="12" fillId="34" borderId="72" xfId="49" applyFont="1" applyFill="1" applyBorder="1" applyAlignment="1">
      <alignment horizontal="right" vertical="center"/>
    </xf>
    <xf numFmtId="38" fontId="12" fillId="34" borderId="69" xfId="49" applyFont="1" applyFill="1" applyBorder="1" applyAlignment="1">
      <alignment horizontal="right" vertical="center"/>
    </xf>
    <xf numFmtId="38" fontId="12" fillId="34" borderId="73" xfId="49" applyFont="1" applyFill="1" applyBorder="1" applyAlignment="1">
      <alignment horizontal="right" vertical="center"/>
    </xf>
    <xf numFmtId="0" fontId="12" fillId="33" borderId="74" xfId="0" applyFont="1" applyFill="1" applyBorder="1" applyAlignment="1">
      <alignment horizontal="left" vertical="top"/>
    </xf>
    <xf numFmtId="0" fontId="12" fillId="33" borderId="75" xfId="0" applyFont="1" applyFill="1" applyBorder="1" applyAlignment="1">
      <alignment horizontal="left" vertical="top"/>
    </xf>
    <xf numFmtId="0" fontId="12" fillId="33" borderId="47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horizontal="left" vertical="top"/>
    </xf>
    <xf numFmtId="0" fontId="12" fillId="33" borderId="38" xfId="0" applyFont="1" applyFill="1" applyBorder="1" applyAlignment="1">
      <alignment horizontal="left" vertical="top"/>
    </xf>
    <xf numFmtId="0" fontId="12" fillId="33" borderId="20" xfId="0" applyFont="1" applyFill="1" applyBorder="1" applyAlignment="1">
      <alignment horizontal="left" vertical="top"/>
    </xf>
    <xf numFmtId="0" fontId="12" fillId="33" borderId="76" xfId="0" applyFont="1" applyFill="1" applyBorder="1" applyAlignment="1">
      <alignment horizontal="left" vertical="center"/>
    </xf>
    <xf numFmtId="0" fontId="12" fillId="33" borderId="75" xfId="0" applyFont="1" applyFill="1" applyBorder="1" applyAlignment="1">
      <alignment horizontal="left" vertical="center"/>
    </xf>
    <xf numFmtId="38" fontId="12" fillId="33" borderId="17" xfId="49" applyFont="1" applyFill="1" applyBorder="1" applyAlignment="1">
      <alignment horizontal="center" vertical="center"/>
    </xf>
    <xf numFmtId="38" fontId="12" fillId="33" borderId="18" xfId="49" applyFont="1" applyFill="1" applyBorder="1" applyAlignment="1">
      <alignment horizontal="center" vertical="center"/>
    </xf>
    <xf numFmtId="0" fontId="12" fillId="33" borderId="77" xfId="0" applyFont="1" applyFill="1" applyBorder="1" applyAlignment="1">
      <alignment horizontal="center" vertical="center"/>
    </xf>
    <xf numFmtId="0" fontId="12" fillId="33" borderId="78" xfId="0" applyFont="1" applyFill="1" applyBorder="1" applyAlignment="1">
      <alignment horizontal="center" vertical="center"/>
    </xf>
    <xf numFmtId="38" fontId="12" fillId="34" borderId="17" xfId="49" applyFont="1" applyFill="1" applyBorder="1" applyAlignment="1">
      <alignment horizontal="right" vertical="center"/>
    </xf>
    <xf numFmtId="38" fontId="12" fillId="34" borderId="0" xfId="49" applyFont="1" applyFill="1" applyBorder="1" applyAlignment="1">
      <alignment horizontal="right" vertical="center"/>
    </xf>
    <xf numFmtId="38" fontId="12" fillId="34" borderId="48" xfId="49" applyFont="1" applyFill="1" applyBorder="1" applyAlignment="1">
      <alignment horizontal="right" vertical="center"/>
    </xf>
    <xf numFmtId="0" fontId="12" fillId="33" borderId="22" xfId="0" applyFont="1" applyFill="1" applyBorder="1" applyAlignment="1">
      <alignment horizontal="left" vertical="center"/>
    </xf>
    <xf numFmtId="0" fontId="12" fillId="33" borderId="79" xfId="0" applyFont="1" applyFill="1" applyBorder="1" applyAlignment="1">
      <alignment horizontal="left" vertical="center"/>
    </xf>
    <xf numFmtId="38" fontId="12" fillId="33" borderId="22" xfId="49" applyFont="1" applyFill="1" applyBorder="1" applyAlignment="1">
      <alignment horizontal="center" vertical="center"/>
    </xf>
    <xf numFmtId="38" fontId="12" fillId="33" borderId="80" xfId="49" applyFont="1" applyFill="1" applyBorder="1" applyAlignment="1">
      <alignment horizontal="center" vertical="center"/>
    </xf>
    <xf numFmtId="0" fontId="12" fillId="33" borderId="81" xfId="0" applyFont="1" applyFill="1" applyBorder="1" applyAlignment="1">
      <alignment horizontal="center" vertical="center"/>
    </xf>
    <xf numFmtId="0" fontId="12" fillId="33" borderId="80" xfId="0" applyFont="1" applyFill="1" applyBorder="1" applyAlignment="1">
      <alignment horizontal="center" vertical="center"/>
    </xf>
    <xf numFmtId="38" fontId="12" fillId="34" borderId="22" xfId="49" applyFont="1" applyFill="1" applyBorder="1" applyAlignment="1">
      <alignment horizontal="right" vertical="center"/>
    </xf>
    <xf numFmtId="38" fontId="12" fillId="34" borderId="79" xfId="49" applyFont="1" applyFill="1" applyBorder="1" applyAlignment="1">
      <alignment horizontal="right" vertical="center"/>
    </xf>
    <xf numFmtId="38" fontId="12" fillId="34" borderId="82" xfId="49" applyFont="1" applyFill="1" applyBorder="1" applyAlignment="1">
      <alignment horizontal="right" vertical="center"/>
    </xf>
    <xf numFmtId="38" fontId="12" fillId="33" borderId="11" xfId="49" applyFont="1" applyFill="1" applyBorder="1" applyAlignment="1">
      <alignment horizontal="center" vertical="center"/>
    </xf>
    <xf numFmtId="38" fontId="12" fillId="33" borderId="66" xfId="49" applyFont="1" applyFill="1" applyBorder="1" applyAlignment="1">
      <alignment horizontal="center" vertical="center"/>
    </xf>
    <xf numFmtId="0" fontId="12" fillId="33" borderId="83" xfId="0" applyFont="1" applyFill="1" applyBorder="1" applyAlignment="1">
      <alignment horizontal="center" vertical="center"/>
    </xf>
    <xf numFmtId="0" fontId="12" fillId="33" borderId="84" xfId="0" applyFont="1" applyFill="1" applyBorder="1" applyAlignment="1">
      <alignment horizontal="center" vertical="center"/>
    </xf>
    <xf numFmtId="0" fontId="12" fillId="33" borderId="85" xfId="0" applyFont="1" applyFill="1" applyBorder="1" applyAlignment="1">
      <alignment horizontal="center" vertical="center"/>
    </xf>
    <xf numFmtId="0" fontId="12" fillId="33" borderId="86" xfId="0" applyFont="1" applyFill="1" applyBorder="1" applyAlignment="1">
      <alignment horizontal="center" vertical="center"/>
    </xf>
    <xf numFmtId="0" fontId="12" fillId="33" borderId="87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31" fontId="10" fillId="34" borderId="14" xfId="0" applyNumberFormat="1" applyFont="1" applyFill="1" applyBorder="1" applyAlignment="1" applyProtection="1">
      <alignment horizontal="center" vertical="center" wrapText="1"/>
      <protection locked="0"/>
    </xf>
    <xf numFmtId="31" fontId="1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8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0" xfId="0" applyBorder="1" applyAlignment="1">
      <alignment vertical="center"/>
    </xf>
    <xf numFmtId="0" fontId="12" fillId="33" borderId="89" xfId="0" applyFont="1" applyFill="1" applyBorder="1" applyAlignment="1">
      <alignment horizontal="center" vertical="center"/>
    </xf>
    <xf numFmtId="0" fontId="12" fillId="33" borderId="90" xfId="0" applyFont="1" applyFill="1" applyBorder="1" applyAlignment="1">
      <alignment horizontal="center" vertical="center"/>
    </xf>
    <xf numFmtId="0" fontId="10" fillId="34" borderId="90" xfId="0" applyFont="1" applyFill="1" applyBorder="1" applyAlignment="1" applyProtection="1">
      <alignment horizontal="left" vertical="center" wrapText="1"/>
      <protection locked="0"/>
    </xf>
    <xf numFmtId="0" fontId="10" fillId="34" borderId="91" xfId="0" applyFont="1" applyFill="1" applyBorder="1" applyAlignment="1" applyProtection="1">
      <alignment horizontal="left" vertical="center" wrapText="1"/>
      <protection locked="0"/>
    </xf>
    <xf numFmtId="0" fontId="10" fillId="33" borderId="25" xfId="0" applyFont="1" applyFill="1" applyBorder="1" applyAlignment="1" applyProtection="1">
      <alignment horizontal="left" vertical="center" wrapText="1"/>
      <protection/>
    </xf>
    <xf numFmtId="0" fontId="10" fillId="33" borderId="26" xfId="0" applyFont="1" applyFill="1" applyBorder="1" applyAlignment="1" applyProtection="1">
      <alignment horizontal="left" vertical="center" wrapText="1"/>
      <protection/>
    </xf>
    <xf numFmtId="0" fontId="10" fillId="33" borderId="27" xfId="0" applyFont="1" applyFill="1" applyBorder="1" applyAlignment="1" applyProtection="1">
      <alignment horizontal="left" vertical="center" wrapText="1"/>
      <protection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 applyProtection="1">
      <alignment horizontal="left" vertical="center" wrapText="1"/>
      <protection locked="0"/>
    </xf>
    <xf numFmtId="0" fontId="10" fillId="34" borderId="92" xfId="0" applyFont="1" applyFill="1" applyBorder="1" applyAlignment="1" applyProtection="1">
      <alignment horizontal="left" vertical="center" wrapText="1"/>
      <protection locked="0"/>
    </xf>
    <xf numFmtId="0" fontId="10" fillId="34" borderId="52" xfId="0" applyFont="1" applyFill="1" applyBorder="1" applyAlignment="1" applyProtection="1">
      <alignment horizontal="left" vertical="center" wrapText="1"/>
      <protection locked="0"/>
    </xf>
    <xf numFmtId="0" fontId="10" fillId="34" borderId="93" xfId="0" applyFont="1" applyFill="1" applyBorder="1" applyAlignment="1" applyProtection="1">
      <alignment horizontal="left" vertical="center" wrapText="1"/>
      <protection locked="0"/>
    </xf>
    <xf numFmtId="0" fontId="10" fillId="34" borderId="27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>
      <alignment horizontal="left" vertical="center" wrapText="1" indent="2"/>
    </xf>
    <xf numFmtId="0" fontId="9" fillId="33" borderId="44" xfId="0" applyFont="1" applyFill="1" applyBorder="1" applyAlignment="1">
      <alignment horizontal="center" vertical="center"/>
    </xf>
    <xf numFmtId="0" fontId="9" fillId="33" borderId="94" xfId="0" applyFont="1" applyFill="1" applyBorder="1" applyAlignment="1">
      <alignment horizontal="center" vertical="center"/>
    </xf>
    <xf numFmtId="31" fontId="10" fillId="34" borderId="95" xfId="0" applyNumberFormat="1" applyFont="1" applyFill="1" applyBorder="1" applyAlignment="1" applyProtection="1">
      <alignment horizontal="center" vertical="center"/>
      <protection locked="0"/>
    </xf>
    <xf numFmtId="31" fontId="10" fillId="34" borderId="45" xfId="0" applyNumberFormat="1" applyFont="1" applyFill="1" applyBorder="1" applyAlignment="1" applyProtection="1">
      <alignment horizontal="center" vertical="center"/>
      <protection locked="0"/>
    </xf>
    <xf numFmtId="31" fontId="10" fillId="34" borderId="46" xfId="0" applyNumberFormat="1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tabSelected="1" zoomScale="75" zoomScaleNormal="75" zoomScalePageLayoutView="0" workbookViewId="0" topLeftCell="A1">
      <selection activeCell="A1" sqref="A1"/>
    </sheetView>
  </sheetViews>
  <sheetFormatPr defaultColWidth="0" defaultRowHeight="14.25" customHeight="1" zeroHeight="1"/>
  <cols>
    <col min="1" max="2" width="9.625" style="1" customWidth="1"/>
    <col min="3" max="8" width="5.625" style="1" customWidth="1"/>
    <col min="9" max="9" width="3.25390625" style="1" customWidth="1"/>
    <col min="10" max="10" width="7.625" style="1" customWidth="1"/>
    <col min="11" max="11" width="11.625" style="1" customWidth="1"/>
    <col min="12" max="12" width="10.375" style="1" customWidth="1"/>
    <col min="13" max="14" width="4.625" style="1" customWidth="1"/>
    <col min="15" max="15" width="5.125" style="1" customWidth="1"/>
    <col min="16" max="16" width="9.125" style="1" customWidth="1"/>
    <col min="17" max="17" width="1.625" style="1" customWidth="1"/>
    <col min="18" max="18" width="9.00390625" style="1" hidden="1" customWidth="1"/>
    <col min="19" max="29" width="9.625" style="1" hidden="1" customWidth="1"/>
    <col min="30" max="30" width="6.625" style="1" hidden="1" customWidth="1"/>
    <col min="31" max="31" width="9.00390625" style="1" hidden="1" customWidth="1"/>
    <col min="32" max="37" width="6.625" style="1" hidden="1" customWidth="1"/>
    <col min="38" max="38" width="16.375" style="1" hidden="1" customWidth="1"/>
    <col min="39" max="40" width="6.625" style="1" hidden="1" customWidth="1"/>
    <col min="41" max="41" width="9.00390625" style="1" hidden="1" customWidth="1"/>
    <col min="42" max="47" width="6.625" style="1" hidden="1" customWidth="1"/>
    <col min="48" max="48" width="16.375" style="1" hidden="1" customWidth="1"/>
    <col min="49" max="16384" width="9.00390625" style="1" hidden="1" customWidth="1"/>
  </cols>
  <sheetData>
    <row r="1" spans="11:16" ht="15" customHeight="1" thickBot="1">
      <c r="K1" s="198"/>
      <c r="L1" s="198"/>
      <c r="M1" s="198"/>
      <c r="N1" s="198"/>
      <c r="O1" s="198"/>
      <c r="P1" s="198"/>
    </row>
    <row r="2" spans="1:16" ht="18" customHeight="1" thickBot="1">
      <c r="A2" s="2" t="s">
        <v>91</v>
      </c>
      <c r="B2" s="2"/>
      <c r="C2" s="2"/>
      <c r="D2" s="2"/>
      <c r="E2" s="2"/>
      <c r="F2" s="2"/>
      <c r="G2" s="2"/>
      <c r="H2" s="2"/>
      <c r="K2" s="199" t="s">
        <v>1</v>
      </c>
      <c r="L2" s="200"/>
      <c r="M2" s="201"/>
      <c r="N2" s="202"/>
      <c r="O2" s="202"/>
      <c r="P2" s="203"/>
    </row>
    <row r="3" spans="1:16" ht="18" customHeight="1">
      <c r="A3" s="5" t="s">
        <v>82</v>
      </c>
      <c r="B3" s="2"/>
      <c r="C3" s="2"/>
      <c r="D3" s="2"/>
      <c r="E3" s="2"/>
      <c r="F3" s="2"/>
      <c r="G3" s="2"/>
      <c r="H3" s="2"/>
      <c r="K3" s="3"/>
      <c r="L3" s="3"/>
      <c r="M3" s="4"/>
      <c r="N3" s="4"/>
      <c r="O3" s="4"/>
      <c r="P3" s="4"/>
    </row>
    <row r="4" spans="1:16" ht="18" customHeight="1">
      <c r="A4" s="2" t="s">
        <v>83</v>
      </c>
      <c r="B4" s="2"/>
      <c r="C4" s="2"/>
      <c r="D4" s="2"/>
      <c r="E4" s="2"/>
      <c r="F4" s="2"/>
      <c r="G4" s="2"/>
      <c r="H4" s="2"/>
      <c r="K4" s="3"/>
      <c r="L4" s="3"/>
      <c r="M4" s="4"/>
      <c r="N4" s="4"/>
      <c r="O4" s="4"/>
      <c r="P4" s="4"/>
    </row>
    <row r="5" ht="12" customHeight="1"/>
    <row r="6" spans="1:16" ht="33.75" customHeight="1">
      <c r="A6" s="204" t="s">
        <v>84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6"/>
    </row>
    <row r="7" ht="9" customHeight="1">
      <c r="A7" s="6"/>
    </row>
    <row r="8" spans="1:20" ht="18" customHeight="1">
      <c r="A8" s="207" t="s">
        <v>100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T8" s="8" t="s">
        <v>79</v>
      </c>
    </row>
    <row r="9" ht="7.5" customHeight="1"/>
    <row r="10" spans="1:30" ht="18" customHeight="1" thickBot="1">
      <c r="A10" s="7" t="s">
        <v>2</v>
      </c>
      <c r="S10" s="8" t="s">
        <v>78</v>
      </c>
      <c r="T10" s="8">
        <v>1</v>
      </c>
      <c r="U10" s="8">
        <v>2</v>
      </c>
      <c r="V10" s="8">
        <v>3</v>
      </c>
      <c r="W10" s="8">
        <v>4</v>
      </c>
      <c r="X10" s="8">
        <v>5</v>
      </c>
      <c r="Y10" s="8">
        <v>6</v>
      </c>
      <c r="Z10" s="8">
        <v>7</v>
      </c>
      <c r="AA10" s="8">
        <v>8</v>
      </c>
      <c r="AB10" s="8">
        <v>9</v>
      </c>
      <c r="AC10" s="8">
        <v>10</v>
      </c>
      <c r="AD10" s="8" t="s">
        <v>80</v>
      </c>
    </row>
    <row r="11" spans="1:30" ht="21" customHeight="1" thickBot="1">
      <c r="A11" s="191" t="s">
        <v>3</v>
      </c>
      <c r="B11" s="192"/>
      <c r="C11" s="193"/>
      <c r="D11" s="193"/>
      <c r="E11" s="193"/>
      <c r="F11" s="193"/>
      <c r="G11" s="193"/>
      <c r="H11" s="194"/>
      <c r="J11" s="208" t="s">
        <v>18</v>
      </c>
      <c r="K11" s="208"/>
      <c r="L11" s="208"/>
      <c r="M11" s="208"/>
      <c r="N11" s="208"/>
      <c r="O11" s="208"/>
      <c r="P11" s="208"/>
      <c r="S11" s="8" t="s">
        <v>23</v>
      </c>
      <c r="T11" s="8">
        <v>1340</v>
      </c>
      <c r="U11" s="8">
        <v>1700</v>
      </c>
      <c r="V11" s="8">
        <f>T11+U11</f>
        <v>3040</v>
      </c>
      <c r="W11" s="8">
        <f>U11*2</f>
        <v>3400</v>
      </c>
      <c r="X11" s="8">
        <f>W11+T11</f>
        <v>4740</v>
      </c>
      <c r="Y11" s="8">
        <f>U11*3</f>
        <v>5100</v>
      </c>
      <c r="Z11" s="8">
        <f>Y11+T11</f>
        <v>6440</v>
      </c>
      <c r="AA11" s="8">
        <f>U11*4</f>
        <v>6800</v>
      </c>
      <c r="AB11" s="8">
        <f>AA11+T11</f>
        <v>8140</v>
      </c>
      <c r="AC11" s="8">
        <f>U11*5</f>
        <v>8500</v>
      </c>
      <c r="AD11" s="8" t="s">
        <v>17</v>
      </c>
    </row>
    <row r="12" spans="1:30" ht="21" customHeight="1">
      <c r="A12" s="94" t="s">
        <v>12</v>
      </c>
      <c r="B12" s="95"/>
      <c r="C12" s="56"/>
      <c r="D12" s="57"/>
      <c r="E12" s="57"/>
      <c r="F12" s="57"/>
      <c r="G12" s="57"/>
      <c r="H12" s="197"/>
      <c r="J12" s="60" t="s">
        <v>12</v>
      </c>
      <c r="K12" s="61"/>
      <c r="L12" s="53"/>
      <c r="M12" s="54"/>
      <c r="N12" s="54"/>
      <c r="O12" s="54"/>
      <c r="P12" s="55"/>
      <c r="S12" s="8" t="s">
        <v>35</v>
      </c>
      <c r="T12" s="8">
        <v>1040</v>
      </c>
      <c r="U12" s="8">
        <v>1390</v>
      </c>
      <c r="V12" s="8">
        <f aca="true" t="shared" si="0" ref="V12:V56">T12+U12</f>
        <v>2430</v>
      </c>
      <c r="W12" s="8">
        <f aca="true" t="shared" si="1" ref="W12:W56">U12*2</f>
        <v>2780</v>
      </c>
      <c r="X12" s="8">
        <f aca="true" t="shared" si="2" ref="X12:X56">W12+T12</f>
        <v>3820</v>
      </c>
      <c r="Y12" s="8">
        <f aca="true" t="shared" si="3" ref="Y12:Y56">U12*3</f>
        <v>4170</v>
      </c>
      <c r="Z12" s="8">
        <f aca="true" t="shared" si="4" ref="Z12:Z56">Y12+T12</f>
        <v>5210</v>
      </c>
      <c r="AA12" s="8">
        <f aca="true" t="shared" si="5" ref="AA12:AA56">U12*4</f>
        <v>5560</v>
      </c>
      <c r="AB12" s="8">
        <f aca="true" t="shared" si="6" ref="AB12:AB56">AA12+T12</f>
        <v>6600</v>
      </c>
      <c r="AC12" s="8">
        <f aca="true" t="shared" si="7" ref="AC12:AC56">U12*5</f>
        <v>6950</v>
      </c>
      <c r="AD12" s="8" t="s">
        <v>86</v>
      </c>
    </row>
    <row r="13" spans="1:30" ht="21" customHeight="1">
      <c r="A13" s="94" t="s">
        <v>97</v>
      </c>
      <c r="B13" s="95"/>
      <c r="C13" s="56"/>
      <c r="D13" s="57"/>
      <c r="E13" s="57"/>
      <c r="F13" s="58"/>
      <c r="G13" s="58"/>
      <c r="H13" s="59"/>
      <c r="J13" s="62" t="s">
        <v>97</v>
      </c>
      <c r="K13" s="63"/>
      <c r="L13" s="56"/>
      <c r="M13" s="57"/>
      <c r="N13" s="58"/>
      <c r="O13" s="58"/>
      <c r="P13" s="59"/>
      <c r="S13" s="8" t="s">
        <v>36</v>
      </c>
      <c r="T13" s="8">
        <v>1040</v>
      </c>
      <c r="U13" s="8">
        <v>1390</v>
      </c>
      <c r="V13" s="8">
        <f t="shared" si="0"/>
        <v>2430</v>
      </c>
      <c r="W13" s="8">
        <f t="shared" si="1"/>
        <v>2780</v>
      </c>
      <c r="X13" s="8">
        <f t="shared" si="2"/>
        <v>3820</v>
      </c>
      <c r="Y13" s="8">
        <f t="shared" si="3"/>
        <v>4170</v>
      </c>
      <c r="Z13" s="8">
        <f t="shared" si="4"/>
        <v>5210</v>
      </c>
      <c r="AA13" s="8">
        <f t="shared" si="5"/>
        <v>5560</v>
      </c>
      <c r="AB13" s="8">
        <f t="shared" si="6"/>
        <v>6600</v>
      </c>
      <c r="AC13" s="8">
        <f t="shared" si="7"/>
        <v>6950</v>
      </c>
      <c r="AD13" s="8" t="s">
        <v>87</v>
      </c>
    </row>
    <row r="14" spans="1:30" ht="21" customHeight="1">
      <c r="A14" s="94" t="s">
        <v>13</v>
      </c>
      <c r="B14" s="95"/>
      <c r="C14" s="44"/>
      <c r="D14" s="45"/>
      <c r="E14" s="45"/>
      <c r="F14" s="45"/>
      <c r="G14" s="45"/>
      <c r="H14" s="46"/>
      <c r="J14" s="62" t="s">
        <v>13</v>
      </c>
      <c r="K14" s="63"/>
      <c r="L14" s="44"/>
      <c r="M14" s="45"/>
      <c r="N14" s="45"/>
      <c r="O14" s="45"/>
      <c r="P14" s="46"/>
      <c r="S14" s="8" t="s">
        <v>37</v>
      </c>
      <c r="T14" s="8">
        <v>980</v>
      </c>
      <c r="U14" s="8">
        <v>1340</v>
      </c>
      <c r="V14" s="8">
        <f t="shared" si="0"/>
        <v>2320</v>
      </c>
      <c r="W14" s="8">
        <f t="shared" si="1"/>
        <v>2680</v>
      </c>
      <c r="X14" s="8">
        <f t="shared" si="2"/>
        <v>3660</v>
      </c>
      <c r="Y14" s="8">
        <f t="shared" si="3"/>
        <v>4020</v>
      </c>
      <c r="Z14" s="8">
        <f t="shared" si="4"/>
        <v>5000</v>
      </c>
      <c r="AA14" s="8">
        <f t="shared" si="5"/>
        <v>5360</v>
      </c>
      <c r="AB14" s="8">
        <f t="shared" si="6"/>
        <v>6340</v>
      </c>
      <c r="AC14" s="8">
        <f t="shared" si="7"/>
        <v>6700</v>
      </c>
      <c r="AD14" s="8" t="s">
        <v>88</v>
      </c>
    </row>
    <row r="15" spans="1:30" ht="21" customHeight="1">
      <c r="A15" s="96" t="s">
        <v>19</v>
      </c>
      <c r="B15" s="97"/>
      <c r="C15" s="47"/>
      <c r="D15" s="48"/>
      <c r="E15" s="48"/>
      <c r="F15" s="48"/>
      <c r="G15" s="48"/>
      <c r="H15" s="49"/>
      <c r="J15" s="68" t="s">
        <v>19</v>
      </c>
      <c r="K15" s="69"/>
      <c r="L15" s="47"/>
      <c r="M15" s="48"/>
      <c r="N15" s="48"/>
      <c r="O15" s="48"/>
      <c r="P15" s="49"/>
      <c r="S15" s="8" t="s">
        <v>38</v>
      </c>
      <c r="T15" s="8">
        <v>1040</v>
      </c>
      <c r="U15" s="8">
        <v>1390</v>
      </c>
      <c r="V15" s="8">
        <f t="shared" si="0"/>
        <v>2430</v>
      </c>
      <c r="W15" s="8">
        <f t="shared" si="1"/>
        <v>2780</v>
      </c>
      <c r="X15" s="8">
        <f t="shared" si="2"/>
        <v>3820</v>
      </c>
      <c r="Y15" s="8">
        <f t="shared" si="3"/>
        <v>4170</v>
      </c>
      <c r="Z15" s="8">
        <f t="shared" si="4"/>
        <v>5210</v>
      </c>
      <c r="AA15" s="8">
        <f t="shared" si="5"/>
        <v>5560</v>
      </c>
      <c r="AB15" s="8">
        <f t="shared" si="6"/>
        <v>6600</v>
      </c>
      <c r="AC15" s="8">
        <f t="shared" si="7"/>
        <v>6950</v>
      </c>
      <c r="AD15" s="8" t="s">
        <v>89</v>
      </c>
    </row>
    <row r="16" spans="1:30" ht="21" customHeight="1">
      <c r="A16" s="96"/>
      <c r="B16" s="97"/>
      <c r="C16" s="50"/>
      <c r="D16" s="51"/>
      <c r="E16" s="51"/>
      <c r="F16" s="51"/>
      <c r="G16" s="51"/>
      <c r="H16" s="52"/>
      <c r="J16" s="70"/>
      <c r="K16" s="71"/>
      <c r="L16" s="50"/>
      <c r="M16" s="51"/>
      <c r="N16" s="51"/>
      <c r="O16" s="51"/>
      <c r="P16" s="52"/>
      <c r="S16" s="8" t="s">
        <v>39</v>
      </c>
      <c r="T16" s="8">
        <v>980</v>
      </c>
      <c r="U16" s="8">
        <v>1340</v>
      </c>
      <c r="V16" s="8">
        <f t="shared" si="0"/>
        <v>2320</v>
      </c>
      <c r="W16" s="8">
        <f t="shared" si="1"/>
        <v>2680</v>
      </c>
      <c r="X16" s="8">
        <f t="shared" si="2"/>
        <v>3660</v>
      </c>
      <c r="Y16" s="8">
        <f t="shared" si="3"/>
        <v>4020</v>
      </c>
      <c r="Z16" s="8">
        <f t="shared" si="4"/>
        <v>5000</v>
      </c>
      <c r="AA16" s="8">
        <f t="shared" si="5"/>
        <v>5360</v>
      </c>
      <c r="AB16" s="8">
        <f t="shared" si="6"/>
        <v>6340</v>
      </c>
      <c r="AC16" s="8">
        <f t="shared" si="7"/>
        <v>6700</v>
      </c>
      <c r="AD16" s="8" t="s">
        <v>90</v>
      </c>
    </row>
    <row r="17" spans="1:30" ht="21" customHeight="1">
      <c r="A17" s="94" t="s">
        <v>4</v>
      </c>
      <c r="B17" s="95"/>
      <c r="C17" s="195"/>
      <c r="D17" s="195"/>
      <c r="E17" s="195"/>
      <c r="F17" s="195"/>
      <c r="G17" s="195"/>
      <c r="H17" s="196"/>
      <c r="J17" s="62" t="s">
        <v>3</v>
      </c>
      <c r="K17" s="63"/>
      <c r="L17" s="44"/>
      <c r="M17" s="45"/>
      <c r="N17" s="45"/>
      <c r="O17" s="45"/>
      <c r="P17" s="46"/>
      <c r="S17" s="8" t="s">
        <v>40</v>
      </c>
      <c r="T17" s="8">
        <v>980</v>
      </c>
      <c r="U17" s="8">
        <v>1340</v>
      </c>
      <c r="V17" s="8">
        <f t="shared" si="0"/>
        <v>2320</v>
      </c>
      <c r="W17" s="8">
        <f t="shared" si="1"/>
        <v>2680</v>
      </c>
      <c r="X17" s="8">
        <f t="shared" si="2"/>
        <v>3660</v>
      </c>
      <c r="Y17" s="8">
        <f t="shared" si="3"/>
        <v>4020</v>
      </c>
      <c r="Z17" s="8">
        <f t="shared" si="4"/>
        <v>5000</v>
      </c>
      <c r="AA17" s="8">
        <f t="shared" si="5"/>
        <v>5360</v>
      </c>
      <c r="AB17" s="8">
        <f t="shared" si="6"/>
        <v>6340</v>
      </c>
      <c r="AC17" s="8">
        <f t="shared" si="7"/>
        <v>6700</v>
      </c>
      <c r="AD17" s="8"/>
    </row>
    <row r="18" spans="1:30" ht="21" customHeight="1" thickBot="1">
      <c r="A18" s="184" t="s">
        <v>101</v>
      </c>
      <c r="B18" s="185"/>
      <c r="C18" s="186"/>
      <c r="D18" s="186"/>
      <c r="E18" s="186"/>
      <c r="F18" s="186"/>
      <c r="G18" s="186"/>
      <c r="H18" s="187"/>
      <c r="J18" s="72" t="s">
        <v>4</v>
      </c>
      <c r="K18" s="73"/>
      <c r="L18" s="76"/>
      <c r="M18" s="77"/>
      <c r="N18" s="77"/>
      <c r="O18" s="77"/>
      <c r="P18" s="78"/>
      <c r="S18" s="8" t="s">
        <v>41</v>
      </c>
      <c r="T18" s="8">
        <v>940</v>
      </c>
      <c r="U18" s="8">
        <v>1290</v>
      </c>
      <c r="V18" s="8">
        <f t="shared" si="0"/>
        <v>2230</v>
      </c>
      <c r="W18" s="8">
        <f t="shared" si="1"/>
        <v>2580</v>
      </c>
      <c r="X18" s="8">
        <f t="shared" si="2"/>
        <v>3520</v>
      </c>
      <c r="Y18" s="8">
        <f t="shared" si="3"/>
        <v>3870</v>
      </c>
      <c r="Z18" s="8">
        <f t="shared" si="4"/>
        <v>4810</v>
      </c>
      <c r="AA18" s="8">
        <f t="shared" si="5"/>
        <v>5160</v>
      </c>
      <c r="AB18" s="8">
        <f t="shared" si="6"/>
        <v>6100</v>
      </c>
      <c r="AC18" s="8">
        <f t="shared" si="7"/>
        <v>6450</v>
      </c>
      <c r="AD18" s="8"/>
    </row>
    <row r="19" spans="19:30" ht="21" customHeight="1" thickBot="1">
      <c r="S19" s="8" t="s">
        <v>42</v>
      </c>
      <c r="T19" s="8">
        <v>940</v>
      </c>
      <c r="U19" s="8">
        <v>1290</v>
      </c>
      <c r="V19" s="8">
        <f t="shared" si="0"/>
        <v>2230</v>
      </c>
      <c r="W19" s="8">
        <f t="shared" si="1"/>
        <v>2580</v>
      </c>
      <c r="X19" s="8">
        <f t="shared" si="2"/>
        <v>3520</v>
      </c>
      <c r="Y19" s="8">
        <f t="shared" si="3"/>
        <v>3870</v>
      </c>
      <c r="Z19" s="8">
        <f t="shared" si="4"/>
        <v>4810</v>
      </c>
      <c r="AA19" s="8">
        <f t="shared" si="5"/>
        <v>5160</v>
      </c>
      <c r="AB19" s="8">
        <f t="shared" si="6"/>
        <v>6100</v>
      </c>
      <c r="AC19" s="8">
        <f t="shared" si="7"/>
        <v>6450</v>
      </c>
      <c r="AD19" s="8"/>
    </row>
    <row r="20" spans="1:30" ht="21" customHeight="1">
      <c r="A20" s="62" t="s">
        <v>14</v>
      </c>
      <c r="B20" s="63"/>
      <c r="C20" s="188" t="s">
        <v>98</v>
      </c>
      <c r="D20" s="189"/>
      <c r="E20" s="189"/>
      <c r="F20" s="189"/>
      <c r="G20" s="189"/>
      <c r="H20" s="190"/>
      <c r="J20" s="74" t="s">
        <v>96</v>
      </c>
      <c r="K20" s="75"/>
      <c r="L20" s="64"/>
      <c r="M20" s="65"/>
      <c r="N20" s="65"/>
      <c r="O20" s="66">
        <f>IF(L20="","",L20)</f>
      </c>
      <c r="P20" s="67"/>
      <c r="S20" s="8" t="s">
        <v>43</v>
      </c>
      <c r="T20" s="8">
        <v>940</v>
      </c>
      <c r="U20" s="8">
        <v>1290</v>
      </c>
      <c r="V20" s="8">
        <f t="shared" si="0"/>
        <v>2230</v>
      </c>
      <c r="W20" s="8">
        <f t="shared" si="1"/>
        <v>2580</v>
      </c>
      <c r="X20" s="8">
        <f t="shared" si="2"/>
        <v>3520</v>
      </c>
      <c r="Y20" s="8">
        <f t="shared" si="3"/>
        <v>3870</v>
      </c>
      <c r="Z20" s="8">
        <f t="shared" si="4"/>
        <v>4810</v>
      </c>
      <c r="AA20" s="8">
        <f t="shared" si="5"/>
        <v>5160</v>
      </c>
      <c r="AB20" s="8">
        <f t="shared" si="6"/>
        <v>6100</v>
      </c>
      <c r="AC20" s="8">
        <f t="shared" si="7"/>
        <v>6450</v>
      </c>
      <c r="AD20" s="8"/>
    </row>
    <row r="21" spans="1:30" ht="21" customHeight="1" thickBot="1">
      <c r="A21" s="40" t="s">
        <v>15</v>
      </c>
      <c r="B21" s="41"/>
      <c r="C21" s="98" t="s">
        <v>16</v>
      </c>
      <c r="D21" s="99"/>
      <c r="E21" s="99"/>
      <c r="F21" s="99"/>
      <c r="G21" s="99"/>
      <c r="H21" s="100"/>
      <c r="J21" s="173" t="s">
        <v>32</v>
      </c>
      <c r="K21" s="174"/>
      <c r="L21" s="177"/>
      <c r="M21" s="178"/>
      <c r="N21" s="178"/>
      <c r="O21" s="179"/>
      <c r="P21" s="180"/>
      <c r="S21" s="8" t="s">
        <v>44</v>
      </c>
      <c r="T21" s="8">
        <v>940</v>
      </c>
      <c r="U21" s="8">
        <v>1290</v>
      </c>
      <c r="V21" s="8">
        <f t="shared" si="0"/>
        <v>2230</v>
      </c>
      <c r="W21" s="8">
        <f t="shared" si="1"/>
        <v>2580</v>
      </c>
      <c r="X21" s="8">
        <f t="shared" si="2"/>
        <v>3520</v>
      </c>
      <c r="Y21" s="8">
        <f t="shared" si="3"/>
        <v>3870</v>
      </c>
      <c r="Z21" s="8">
        <f t="shared" si="4"/>
        <v>4810</v>
      </c>
      <c r="AA21" s="8">
        <f t="shared" si="5"/>
        <v>5160</v>
      </c>
      <c r="AB21" s="8">
        <f t="shared" si="6"/>
        <v>6100</v>
      </c>
      <c r="AC21" s="8">
        <f t="shared" si="7"/>
        <v>6450</v>
      </c>
      <c r="AD21" s="8"/>
    </row>
    <row r="22" spans="1:30" ht="18" customHeight="1" thickBot="1">
      <c r="A22" s="15"/>
      <c r="J22" s="175"/>
      <c r="K22" s="176"/>
      <c r="L22" s="181"/>
      <c r="M22" s="182"/>
      <c r="N22" s="182"/>
      <c r="O22" s="182"/>
      <c r="P22" s="183"/>
      <c r="S22" s="8" t="s">
        <v>45</v>
      </c>
      <c r="T22" s="8">
        <v>940</v>
      </c>
      <c r="U22" s="8">
        <v>1290</v>
      </c>
      <c r="V22" s="8">
        <f t="shared" si="0"/>
        <v>2230</v>
      </c>
      <c r="W22" s="8">
        <f t="shared" si="1"/>
        <v>2580</v>
      </c>
      <c r="X22" s="8">
        <f t="shared" si="2"/>
        <v>3520</v>
      </c>
      <c r="Y22" s="8">
        <f t="shared" si="3"/>
        <v>3870</v>
      </c>
      <c r="Z22" s="8">
        <f t="shared" si="4"/>
        <v>4810</v>
      </c>
      <c r="AA22" s="8">
        <f t="shared" si="5"/>
        <v>5160</v>
      </c>
      <c r="AB22" s="8">
        <f t="shared" si="6"/>
        <v>6100</v>
      </c>
      <c r="AC22" s="8">
        <f t="shared" si="7"/>
        <v>6450</v>
      </c>
      <c r="AD22" s="8"/>
    </row>
    <row r="23" spans="1:30" ht="18" customHeight="1">
      <c r="A23" s="15" t="s">
        <v>95</v>
      </c>
      <c r="S23" s="8" t="s">
        <v>31</v>
      </c>
      <c r="T23" s="8">
        <v>940</v>
      </c>
      <c r="U23" s="8">
        <v>1290</v>
      </c>
      <c r="V23" s="8">
        <f t="shared" si="0"/>
        <v>2230</v>
      </c>
      <c r="W23" s="8">
        <f t="shared" si="1"/>
        <v>2580</v>
      </c>
      <c r="X23" s="8">
        <f t="shared" si="2"/>
        <v>3520</v>
      </c>
      <c r="Y23" s="8">
        <f t="shared" si="3"/>
        <v>3870</v>
      </c>
      <c r="Z23" s="8">
        <f t="shared" si="4"/>
        <v>4810</v>
      </c>
      <c r="AA23" s="8">
        <f t="shared" si="5"/>
        <v>5160</v>
      </c>
      <c r="AB23" s="8">
        <f t="shared" si="6"/>
        <v>6100</v>
      </c>
      <c r="AC23" s="8">
        <f t="shared" si="7"/>
        <v>6450</v>
      </c>
      <c r="AD23" s="8"/>
    </row>
    <row r="24" spans="1:30" ht="18" customHeight="1">
      <c r="A24" s="39" t="s">
        <v>94</v>
      </c>
      <c r="S24" s="8" t="s">
        <v>46</v>
      </c>
      <c r="T24" s="8">
        <v>940</v>
      </c>
      <c r="U24" s="8">
        <v>1290</v>
      </c>
      <c r="V24" s="8">
        <f t="shared" si="0"/>
        <v>2230</v>
      </c>
      <c r="W24" s="8">
        <f t="shared" si="1"/>
        <v>2580</v>
      </c>
      <c r="X24" s="8">
        <f t="shared" si="2"/>
        <v>3520</v>
      </c>
      <c r="Y24" s="8">
        <f t="shared" si="3"/>
        <v>3870</v>
      </c>
      <c r="Z24" s="8">
        <f t="shared" si="4"/>
        <v>4810</v>
      </c>
      <c r="AA24" s="8">
        <f t="shared" si="5"/>
        <v>5160</v>
      </c>
      <c r="AB24" s="8">
        <f t="shared" si="6"/>
        <v>6100</v>
      </c>
      <c r="AC24" s="8">
        <f t="shared" si="7"/>
        <v>6450</v>
      </c>
      <c r="AD24" s="8"/>
    </row>
    <row r="25" spans="19:30" ht="8.25" customHeight="1">
      <c r="S25" s="8" t="s">
        <v>47</v>
      </c>
      <c r="T25" s="8">
        <v>980</v>
      </c>
      <c r="U25" s="8">
        <v>1340</v>
      </c>
      <c r="V25" s="8">
        <f t="shared" si="0"/>
        <v>2320</v>
      </c>
      <c r="W25" s="8">
        <f t="shared" si="1"/>
        <v>2680</v>
      </c>
      <c r="X25" s="8">
        <f t="shared" si="2"/>
        <v>3660</v>
      </c>
      <c r="Y25" s="8">
        <f t="shared" si="3"/>
        <v>4020</v>
      </c>
      <c r="Z25" s="8">
        <f t="shared" si="4"/>
        <v>5000</v>
      </c>
      <c r="AA25" s="8">
        <f t="shared" si="5"/>
        <v>5360</v>
      </c>
      <c r="AB25" s="8">
        <f t="shared" si="6"/>
        <v>6340</v>
      </c>
      <c r="AC25" s="8">
        <f t="shared" si="7"/>
        <v>6700</v>
      </c>
      <c r="AD25" s="8"/>
    </row>
    <row r="26" spans="1:30" ht="22.5" customHeight="1" thickBot="1">
      <c r="A26" s="7" t="s">
        <v>5</v>
      </c>
      <c r="B26" s="9"/>
      <c r="C26" s="9"/>
      <c r="D26" s="9"/>
      <c r="E26" s="9"/>
      <c r="F26" s="9"/>
      <c r="G26" s="9"/>
      <c r="H26" s="9"/>
      <c r="I26" s="10"/>
      <c r="J26" s="10"/>
      <c r="K26" s="10"/>
      <c r="L26" s="10"/>
      <c r="M26" s="10"/>
      <c r="N26" s="11"/>
      <c r="O26" s="11"/>
      <c r="P26" s="12"/>
      <c r="S26" s="8" t="s">
        <v>48</v>
      </c>
      <c r="T26" s="8">
        <v>980</v>
      </c>
      <c r="U26" s="8">
        <v>1340</v>
      </c>
      <c r="V26" s="8">
        <f t="shared" si="0"/>
        <v>2320</v>
      </c>
      <c r="W26" s="8">
        <f t="shared" si="1"/>
        <v>2680</v>
      </c>
      <c r="X26" s="8">
        <f t="shared" si="2"/>
        <v>3660</v>
      </c>
      <c r="Y26" s="8">
        <f t="shared" si="3"/>
        <v>4020</v>
      </c>
      <c r="Z26" s="8">
        <f t="shared" si="4"/>
        <v>5000</v>
      </c>
      <c r="AA26" s="8">
        <f t="shared" si="5"/>
        <v>5360</v>
      </c>
      <c r="AB26" s="8">
        <f t="shared" si="6"/>
        <v>6340</v>
      </c>
      <c r="AC26" s="8">
        <f t="shared" si="7"/>
        <v>6700</v>
      </c>
      <c r="AD26" s="8"/>
    </row>
    <row r="27" spans="1:30" ht="22.5" customHeight="1" thickBot="1">
      <c r="A27" s="168" t="s">
        <v>6</v>
      </c>
      <c r="B27" s="169"/>
      <c r="C27" s="170" t="s">
        <v>7</v>
      </c>
      <c r="D27" s="169"/>
      <c r="E27" s="169"/>
      <c r="F27" s="169"/>
      <c r="G27" s="169"/>
      <c r="H27" s="169"/>
      <c r="I27" s="170" t="s">
        <v>81</v>
      </c>
      <c r="J27" s="171"/>
      <c r="K27" s="170" t="s">
        <v>8</v>
      </c>
      <c r="L27" s="169"/>
      <c r="M27" s="171"/>
      <c r="N27" s="170" t="s">
        <v>34</v>
      </c>
      <c r="O27" s="169"/>
      <c r="P27" s="172"/>
      <c r="S27" s="8" t="s">
        <v>49</v>
      </c>
      <c r="T27" s="8">
        <v>980</v>
      </c>
      <c r="U27" s="8">
        <v>1340</v>
      </c>
      <c r="V27" s="8">
        <f t="shared" si="0"/>
        <v>2320</v>
      </c>
      <c r="W27" s="8">
        <f t="shared" si="1"/>
        <v>2680</v>
      </c>
      <c r="X27" s="8">
        <f t="shared" si="2"/>
        <v>3660</v>
      </c>
      <c r="Y27" s="8">
        <f t="shared" si="3"/>
        <v>4020</v>
      </c>
      <c r="Z27" s="8">
        <f t="shared" si="4"/>
        <v>5000</v>
      </c>
      <c r="AA27" s="8">
        <f t="shared" si="5"/>
        <v>5360</v>
      </c>
      <c r="AB27" s="8">
        <f t="shared" si="6"/>
        <v>6340</v>
      </c>
      <c r="AC27" s="8">
        <f t="shared" si="7"/>
        <v>6700</v>
      </c>
      <c r="AD27" s="8"/>
    </row>
    <row r="28" spans="1:30" ht="22.5" customHeight="1" thickTop="1">
      <c r="A28" s="142" t="s">
        <v>26</v>
      </c>
      <c r="B28" s="143"/>
      <c r="C28" s="148" t="s">
        <v>20</v>
      </c>
      <c r="D28" s="149"/>
      <c r="E28" s="149"/>
      <c r="F28" s="149"/>
      <c r="G28" s="149"/>
      <c r="H28" s="149"/>
      <c r="I28" s="150">
        <v>154</v>
      </c>
      <c r="J28" s="151"/>
      <c r="K28" s="34"/>
      <c r="L28" s="152" t="s">
        <v>24</v>
      </c>
      <c r="M28" s="153"/>
      <c r="N28" s="154">
        <f>IF(K28="","",I28*K28)</f>
      </c>
      <c r="O28" s="155"/>
      <c r="P28" s="156"/>
      <c r="S28" s="8" t="s">
        <v>105</v>
      </c>
      <c r="T28" s="8">
        <v>980</v>
      </c>
      <c r="U28" s="8">
        <v>1340</v>
      </c>
      <c r="V28" s="8">
        <f t="shared" si="0"/>
        <v>2320</v>
      </c>
      <c r="W28" s="8">
        <f t="shared" si="1"/>
        <v>2680</v>
      </c>
      <c r="X28" s="8">
        <f t="shared" si="2"/>
        <v>3660</v>
      </c>
      <c r="Y28" s="8">
        <f t="shared" si="3"/>
        <v>4020</v>
      </c>
      <c r="Z28" s="8">
        <f t="shared" si="4"/>
        <v>5000</v>
      </c>
      <c r="AA28" s="8">
        <f t="shared" si="5"/>
        <v>5360</v>
      </c>
      <c r="AB28" s="8">
        <f t="shared" si="6"/>
        <v>6340</v>
      </c>
      <c r="AC28" s="8">
        <f t="shared" si="7"/>
        <v>6700</v>
      </c>
      <c r="AD28" s="8"/>
    </row>
    <row r="29" spans="1:30" ht="22.5" customHeight="1">
      <c r="A29" s="144"/>
      <c r="B29" s="145"/>
      <c r="C29" s="157" t="s">
        <v>21</v>
      </c>
      <c r="D29" s="158"/>
      <c r="E29" s="158"/>
      <c r="F29" s="158"/>
      <c r="G29" s="158"/>
      <c r="H29" s="158"/>
      <c r="I29" s="159">
        <v>154</v>
      </c>
      <c r="J29" s="160"/>
      <c r="K29" s="35"/>
      <c r="L29" s="161" t="s">
        <v>24</v>
      </c>
      <c r="M29" s="162"/>
      <c r="N29" s="163">
        <f>IF(K29="","",I29*K29)</f>
      </c>
      <c r="O29" s="164"/>
      <c r="P29" s="165"/>
      <c r="S29" s="8" t="s">
        <v>50</v>
      </c>
      <c r="T29" s="8">
        <v>980</v>
      </c>
      <c r="U29" s="8">
        <v>1340</v>
      </c>
      <c r="V29" s="8">
        <f t="shared" si="0"/>
        <v>2320</v>
      </c>
      <c r="W29" s="8">
        <f t="shared" si="1"/>
        <v>2680</v>
      </c>
      <c r="X29" s="8">
        <f t="shared" si="2"/>
        <v>3660</v>
      </c>
      <c r="Y29" s="8">
        <f t="shared" si="3"/>
        <v>4020</v>
      </c>
      <c r="Z29" s="8">
        <f t="shared" si="4"/>
        <v>5000</v>
      </c>
      <c r="AA29" s="8">
        <f t="shared" si="5"/>
        <v>5360</v>
      </c>
      <c r="AB29" s="8">
        <f t="shared" si="6"/>
        <v>6340</v>
      </c>
      <c r="AC29" s="8">
        <f t="shared" si="7"/>
        <v>6700</v>
      </c>
      <c r="AD29" s="8"/>
    </row>
    <row r="30" spans="1:30" ht="22.5" customHeight="1">
      <c r="A30" s="144"/>
      <c r="B30" s="145"/>
      <c r="C30" s="13" t="s">
        <v>22</v>
      </c>
      <c r="D30" s="14"/>
      <c r="E30" s="14"/>
      <c r="F30" s="14"/>
      <c r="G30" s="14"/>
      <c r="H30" s="14"/>
      <c r="I30" s="166">
        <v>154</v>
      </c>
      <c r="J30" s="167"/>
      <c r="K30" s="36"/>
      <c r="L30" s="122" t="s">
        <v>24</v>
      </c>
      <c r="M30" s="123"/>
      <c r="N30" s="124">
        <f>IF(K30="","",I30*K30)</f>
      </c>
      <c r="O30" s="125"/>
      <c r="P30" s="126"/>
      <c r="S30" s="8" t="s">
        <v>51</v>
      </c>
      <c r="T30" s="8">
        <v>980</v>
      </c>
      <c r="U30" s="8">
        <v>1340</v>
      </c>
      <c r="V30" s="8">
        <f t="shared" si="0"/>
        <v>2320</v>
      </c>
      <c r="W30" s="8">
        <f t="shared" si="1"/>
        <v>2680</v>
      </c>
      <c r="X30" s="8">
        <f t="shared" si="2"/>
        <v>3660</v>
      </c>
      <c r="Y30" s="8">
        <f t="shared" si="3"/>
        <v>4020</v>
      </c>
      <c r="Z30" s="8">
        <f t="shared" si="4"/>
        <v>5000</v>
      </c>
      <c r="AA30" s="8">
        <f t="shared" si="5"/>
        <v>5360</v>
      </c>
      <c r="AB30" s="8">
        <f t="shared" si="6"/>
        <v>6340</v>
      </c>
      <c r="AC30" s="8">
        <f t="shared" si="7"/>
        <v>6700</v>
      </c>
      <c r="AD30" s="8"/>
    </row>
    <row r="31" spans="1:31" ht="22.5" customHeight="1">
      <c r="A31" s="146"/>
      <c r="B31" s="147"/>
      <c r="C31" s="127" t="s">
        <v>29</v>
      </c>
      <c r="D31" s="127"/>
      <c r="E31" s="127"/>
      <c r="F31" s="127"/>
      <c r="G31" s="127"/>
      <c r="H31" s="127"/>
      <c r="I31" s="127"/>
      <c r="J31" s="63"/>
      <c r="K31" s="37">
        <f>IF(SUM(K28:K30)&gt;0,SUM(K28:K30),"")</f>
      </c>
      <c r="L31" s="128" t="s">
        <v>24</v>
      </c>
      <c r="M31" s="129"/>
      <c r="N31" s="124">
        <f>IF(K31="","",SUM(N28:P30))</f>
      </c>
      <c r="O31" s="125"/>
      <c r="P31" s="126"/>
      <c r="S31" s="8" t="s">
        <v>52</v>
      </c>
      <c r="T31" s="8">
        <v>980</v>
      </c>
      <c r="U31" s="8">
        <v>1340</v>
      </c>
      <c r="V31" s="8">
        <f t="shared" si="0"/>
        <v>2320</v>
      </c>
      <c r="W31" s="8">
        <f t="shared" si="1"/>
        <v>2680</v>
      </c>
      <c r="X31" s="8">
        <f t="shared" si="2"/>
        <v>3660</v>
      </c>
      <c r="Y31" s="8">
        <f t="shared" si="3"/>
        <v>4020</v>
      </c>
      <c r="Z31" s="8">
        <f t="shared" si="4"/>
        <v>5000</v>
      </c>
      <c r="AA31" s="8">
        <f t="shared" si="5"/>
        <v>5360</v>
      </c>
      <c r="AB31" s="8">
        <f t="shared" si="6"/>
        <v>6340</v>
      </c>
      <c r="AC31" s="8">
        <f t="shared" si="7"/>
        <v>6700</v>
      </c>
      <c r="AD31" s="8"/>
      <c r="AE31" s="15"/>
    </row>
    <row r="32" spans="1:31" ht="44.25" customHeight="1">
      <c r="A32" s="130" t="s">
        <v>27</v>
      </c>
      <c r="B32" s="131"/>
      <c r="C32" s="132" t="s">
        <v>106</v>
      </c>
      <c r="D32" s="133"/>
      <c r="E32" s="133"/>
      <c r="F32" s="133"/>
      <c r="G32" s="133"/>
      <c r="H32" s="134"/>
      <c r="I32" s="135"/>
      <c r="J32" s="136"/>
      <c r="L32" s="137"/>
      <c r="M32" s="138"/>
      <c r="N32" s="139">
        <f>_xlfn.IFERROR(VLOOKUP(IF($L$13="",$C$13,$L$13),$S$10:$AC$56,ROUNDUP(K31/10+1,0),FALSE),"")</f>
      </c>
      <c r="O32" s="140" t="e">
        <f>VLOOKUP($C$13,$S$10:$AC$56,ROUNDUP(O31/10,0),1)</f>
        <v>#N/A</v>
      </c>
      <c r="P32" s="141" t="e">
        <f>VLOOKUP($C$13,$S$10:$AC$56,ROUNDUP(P31/10,0),1)</f>
        <v>#N/A</v>
      </c>
      <c r="S32" s="8" t="s">
        <v>53</v>
      </c>
      <c r="T32" s="8">
        <v>980</v>
      </c>
      <c r="U32" s="8">
        <v>1340</v>
      </c>
      <c r="V32" s="8">
        <f t="shared" si="0"/>
        <v>2320</v>
      </c>
      <c r="W32" s="8">
        <f t="shared" si="1"/>
        <v>2680</v>
      </c>
      <c r="X32" s="8">
        <f t="shared" si="2"/>
        <v>3660</v>
      </c>
      <c r="Y32" s="8">
        <f t="shared" si="3"/>
        <v>4020</v>
      </c>
      <c r="Z32" s="8">
        <f t="shared" si="4"/>
        <v>5000</v>
      </c>
      <c r="AA32" s="8">
        <f t="shared" si="5"/>
        <v>5360</v>
      </c>
      <c r="AB32" s="8">
        <f t="shared" si="6"/>
        <v>6340</v>
      </c>
      <c r="AC32" s="8">
        <f t="shared" si="7"/>
        <v>6700</v>
      </c>
      <c r="AD32" s="8"/>
      <c r="AE32" s="15"/>
    </row>
    <row r="33" spans="1:31" ht="22.5" customHeight="1" thickBot="1">
      <c r="A33" s="101" t="s">
        <v>30</v>
      </c>
      <c r="B33" s="102"/>
      <c r="C33" s="103" t="s">
        <v>0</v>
      </c>
      <c r="D33" s="104"/>
      <c r="E33" s="104"/>
      <c r="F33" s="104"/>
      <c r="G33" s="104"/>
      <c r="H33" s="105"/>
      <c r="I33" s="106">
        <v>300</v>
      </c>
      <c r="J33" s="107"/>
      <c r="K33" s="38">
        <f>IF(K31="","",1)</f>
      </c>
      <c r="L33" s="108" t="s">
        <v>25</v>
      </c>
      <c r="M33" s="109"/>
      <c r="N33" s="110">
        <f>IF(K33="","",I33*K33)</f>
      </c>
      <c r="O33" s="111"/>
      <c r="P33" s="112"/>
      <c r="S33" s="8" t="s">
        <v>54</v>
      </c>
      <c r="T33" s="8">
        <v>980</v>
      </c>
      <c r="U33" s="8">
        <v>1340</v>
      </c>
      <c r="V33" s="8">
        <f t="shared" si="0"/>
        <v>2320</v>
      </c>
      <c r="W33" s="8">
        <f t="shared" si="1"/>
        <v>2680</v>
      </c>
      <c r="X33" s="8">
        <f t="shared" si="2"/>
        <v>3660</v>
      </c>
      <c r="Y33" s="8">
        <f t="shared" si="3"/>
        <v>4020</v>
      </c>
      <c r="Z33" s="8">
        <f t="shared" si="4"/>
        <v>5000</v>
      </c>
      <c r="AA33" s="8">
        <f t="shared" si="5"/>
        <v>5360</v>
      </c>
      <c r="AB33" s="8">
        <f t="shared" si="6"/>
        <v>6340</v>
      </c>
      <c r="AC33" s="8">
        <f t="shared" si="7"/>
        <v>6700</v>
      </c>
      <c r="AD33" s="8"/>
      <c r="AE33" s="15"/>
    </row>
    <row r="34" spans="1:30" ht="22.5" customHeight="1" thickBot="1" thickTop="1">
      <c r="A34" s="113"/>
      <c r="B34" s="114"/>
      <c r="C34" s="114"/>
      <c r="D34" s="114"/>
      <c r="E34" s="114"/>
      <c r="F34" s="114"/>
      <c r="G34" s="114"/>
      <c r="H34" s="114"/>
      <c r="I34" s="114"/>
      <c r="J34" s="115"/>
      <c r="K34" s="116" t="s">
        <v>9</v>
      </c>
      <c r="L34" s="117"/>
      <c r="M34" s="118"/>
      <c r="N34" s="119">
        <f>IF(K31="","",N31+N32+N33)</f>
      </c>
      <c r="O34" s="120"/>
      <c r="P34" s="121"/>
      <c r="S34" s="8" t="s">
        <v>55</v>
      </c>
      <c r="T34" s="8">
        <v>980</v>
      </c>
      <c r="U34" s="8">
        <v>1340</v>
      </c>
      <c r="V34" s="8">
        <f t="shared" si="0"/>
        <v>2320</v>
      </c>
      <c r="W34" s="8">
        <f t="shared" si="1"/>
        <v>2680</v>
      </c>
      <c r="X34" s="8">
        <f t="shared" si="2"/>
        <v>3660</v>
      </c>
      <c r="Y34" s="8">
        <f t="shared" si="3"/>
        <v>4020</v>
      </c>
      <c r="Z34" s="8">
        <f t="shared" si="4"/>
        <v>5000</v>
      </c>
      <c r="AA34" s="8">
        <f t="shared" si="5"/>
        <v>5360</v>
      </c>
      <c r="AB34" s="8">
        <f t="shared" si="6"/>
        <v>6340</v>
      </c>
      <c r="AC34" s="8">
        <f t="shared" si="7"/>
        <v>6700</v>
      </c>
      <c r="AD34" s="8"/>
    </row>
    <row r="35" spans="19:30" ht="6.75" customHeight="1">
      <c r="S35" s="8" t="s">
        <v>56</v>
      </c>
      <c r="T35" s="8">
        <v>1040</v>
      </c>
      <c r="U35" s="8">
        <v>1390</v>
      </c>
      <c r="V35" s="8">
        <f t="shared" si="0"/>
        <v>2430</v>
      </c>
      <c r="W35" s="8">
        <f t="shared" si="1"/>
        <v>2780</v>
      </c>
      <c r="X35" s="8">
        <f t="shared" si="2"/>
        <v>3820</v>
      </c>
      <c r="Y35" s="8">
        <f t="shared" si="3"/>
        <v>4170</v>
      </c>
      <c r="Z35" s="8">
        <f t="shared" si="4"/>
        <v>5210</v>
      </c>
      <c r="AA35" s="8">
        <f t="shared" si="5"/>
        <v>5560</v>
      </c>
      <c r="AB35" s="8">
        <f t="shared" si="6"/>
        <v>6600</v>
      </c>
      <c r="AC35" s="8">
        <f t="shared" si="7"/>
        <v>6950</v>
      </c>
      <c r="AD35" s="8"/>
    </row>
    <row r="36" spans="1:30" ht="18" customHeight="1">
      <c r="A36" s="15" t="s">
        <v>85</v>
      </c>
      <c r="S36" s="8" t="s">
        <v>57</v>
      </c>
      <c r="T36" s="8">
        <v>1040</v>
      </c>
      <c r="U36" s="8">
        <v>1390</v>
      </c>
      <c r="V36" s="8">
        <f t="shared" si="0"/>
        <v>2430</v>
      </c>
      <c r="W36" s="8">
        <f t="shared" si="1"/>
        <v>2780</v>
      </c>
      <c r="X36" s="8">
        <f t="shared" si="2"/>
        <v>3820</v>
      </c>
      <c r="Y36" s="8">
        <f t="shared" si="3"/>
        <v>4170</v>
      </c>
      <c r="Z36" s="8">
        <f t="shared" si="4"/>
        <v>5210</v>
      </c>
      <c r="AA36" s="8">
        <f t="shared" si="5"/>
        <v>5560</v>
      </c>
      <c r="AB36" s="8">
        <f t="shared" si="6"/>
        <v>6600</v>
      </c>
      <c r="AC36" s="8">
        <f t="shared" si="7"/>
        <v>6950</v>
      </c>
      <c r="AD36" s="8"/>
    </row>
    <row r="37" spans="1:30" ht="18" customHeight="1">
      <c r="A37" s="15" t="s">
        <v>103</v>
      </c>
      <c r="S37" s="8" t="s">
        <v>58</v>
      </c>
      <c r="T37" s="8">
        <v>1040</v>
      </c>
      <c r="U37" s="8">
        <v>1390</v>
      </c>
      <c r="V37" s="8">
        <f t="shared" si="0"/>
        <v>2430</v>
      </c>
      <c r="W37" s="8">
        <f t="shared" si="1"/>
        <v>2780</v>
      </c>
      <c r="X37" s="8">
        <f t="shared" si="2"/>
        <v>3820</v>
      </c>
      <c r="Y37" s="8">
        <f t="shared" si="3"/>
        <v>4170</v>
      </c>
      <c r="Z37" s="8">
        <f t="shared" si="4"/>
        <v>5210</v>
      </c>
      <c r="AA37" s="8">
        <f t="shared" si="5"/>
        <v>5560</v>
      </c>
      <c r="AB37" s="8">
        <f t="shared" si="6"/>
        <v>6600</v>
      </c>
      <c r="AC37" s="8">
        <f t="shared" si="7"/>
        <v>6950</v>
      </c>
      <c r="AD37" s="8"/>
    </row>
    <row r="38" spans="1:30" ht="18" customHeight="1">
      <c r="A38" s="42" t="s">
        <v>104</v>
      </c>
      <c r="B38" s="43"/>
      <c r="C38" s="43"/>
      <c r="D38" s="43"/>
      <c r="E38" s="43"/>
      <c r="F38" s="43"/>
      <c r="S38" s="8" t="s">
        <v>59</v>
      </c>
      <c r="T38" s="8">
        <v>1040</v>
      </c>
      <c r="U38" s="8">
        <v>1390</v>
      </c>
      <c r="V38" s="8">
        <f t="shared" si="0"/>
        <v>2430</v>
      </c>
      <c r="W38" s="8">
        <f t="shared" si="1"/>
        <v>2780</v>
      </c>
      <c r="X38" s="8">
        <f t="shared" si="2"/>
        <v>3820</v>
      </c>
      <c r="Y38" s="8">
        <f t="shared" si="3"/>
        <v>4170</v>
      </c>
      <c r="Z38" s="8">
        <f t="shared" si="4"/>
        <v>5210</v>
      </c>
      <c r="AA38" s="8">
        <f t="shared" si="5"/>
        <v>5560</v>
      </c>
      <c r="AB38" s="8">
        <f t="shared" si="6"/>
        <v>6600</v>
      </c>
      <c r="AC38" s="8">
        <f t="shared" si="7"/>
        <v>6950</v>
      </c>
      <c r="AD38" s="8"/>
    </row>
    <row r="39" spans="1:30" ht="18" customHeight="1">
      <c r="A39" s="15"/>
      <c r="S39" s="8" t="s">
        <v>60</v>
      </c>
      <c r="T39" s="8">
        <v>1040</v>
      </c>
      <c r="U39" s="8">
        <v>1390</v>
      </c>
      <c r="V39" s="8">
        <f t="shared" si="0"/>
        <v>2430</v>
      </c>
      <c r="W39" s="8">
        <f t="shared" si="1"/>
        <v>2780</v>
      </c>
      <c r="X39" s="8">
        <f t="shared" si="2"/>
        <v>3820</v>
      </c>
      <c r="Y39" s="8">
        <f t="shared" si="3"/>
        <v>4170</v>
      </c>
      <c r="Z39" s="8">
        <f t="shared" si="4"/>
        <v>5210</v>
      </c>
      <c r="AA39" s="8">
        <f t="shared" si="5"/>
        <v>5560</v>
      </c>
      <c r="AB39" s="8">
        <f t="shared" si="6"/>
        <v>6600</v>
      </c>
      <c r="AC39" s="8">
        <f t="shared" si="7"/>
        <v>6950</v>
      </c>
      <c r="AD39" s="8"/>
    </row>
    <row r="40" spans="19:30" ht="10.5" customHeight="1">
      <c r="S40" s="8" t="s">
        <v>61</v>
      </c>
      <c r="T40" s="8">
        <v>1040</v>
      </c>
      <c r="U40" s="8">
        <v>1390</v>
      </c>
      <c r="V40" s="8">
        <f t="shared" si="0"/>
        <v>2430</v>
      </c>
      <c r="W40" s="8">
        <f t="shared" si="1"/>
        <v>2780</v>
      </c>
      <c r="X40" s="8">
        <f t="shared" si="2"/>
        <v>3820</v>
      </c>
      <c r="Y40" s="8">
        <f t="shared" si="3"/>
        <v>4170</v>
      </c>
      <c r="Z40" s="8">
        <f t="shared" si="4"/>
        <v>5210</v>
      </c>
      <c r="AA40" s="8">
        <f t="shared" si="5"/>
        <v>5560</v>
      </c>
      <c r="AB40" s="8">
        <f t="shared" si="6"/>
        <v>6600</v>
      </c>
      <c r="AC40" s="8">
        <f t="shared" si="7"/>
        <v>6950</v>
      </c>
      <c r="AD40" s="8"/>
    </row>
    <row r="41" spans="1:30" ht="18" customHeight="1">
      <c r="A41" s="7" t="s">
        <v>28</v>
      </c>
      <c r="B41" s="7"/>
      <c r="C41" s="7"/>
      <c r="D41" s="7"/>
      <c r="E41" s="7"/>
      <c r="F41" s="7"/>
      <c r="G41" s="7"/>
      <c r="H41" s="7"/>
      <c r="K41" s="9"/>
      <c r="L41" s="9"/>
      <c r="M41" s="9"/>
      <c r="N41" s="9"/>
      <c r="O41" s="9"/>
      <c r="S41" s="8" t="s">
        <v>62</v>
      </c>
      <c r="T41" s="8">
        <v>1140</v>
      </c>
      <c r="U41" s="8">
        <v>1500</v>
      </c>
      <c r="V41" s="8">
        <f t="shared" si="0"/>
        <v>2640</v>
      </c>
      <c r="W41" s="8">
        <f t="shared" si="1"/>
        <v>3000</v>
      </c>
      <c r="X41" s="8">
        <f t="shared" si="2"/>
        <v>4140</v>
      </c>
      <c r="Y41" s="8">
        <f t="shared" si="3"/>
        <v>4500</v>
      </c>
      <c r="Z41" s="8">
        <f t="shared" si="4"/>
        <v>5640</v>
      </c>
      <c r="AA41" s="8">
        <f t="shared" si="5"/>
        <v>6000</v>
      </c>
      <c r="AB41" s="8">
        <f t="shared" si="6"/>
        <v>7140</v>
      </c>
      <c r="AC41" s="8">
        <f t="shared" si="7"/>
        <v>7500</v>
      </c>
      <c r="AD41" s="8"/>
    </row>
    <row r="42" spans="1:30" ht="18" customHeight="1">
      <c r="A42" s="79" t="s">
        <v>92</v>
      </c>
      <c r="B42" s="80"/>
      <c r="C42" s="80"/>
      <c r="D42" s="80"/>
      <c r="E42" s="80"/>
      <c r="F42" s="80"/>
      <c r="G42" s="80"/>
      <c r="H42" s="81"/>
      <c r="K42" s="9"/>
      <c r="L42" s="9"/>
      <c r="M42" s="9"/>
      <c r="N42" s="9"/>
      <c r="O42" s="9"/>
      <c r="P42" s="9"/>
      <c r="S42" s="8" t="s">
        <v>63</v>
      </c>
      <c r="T42" s="8">
        <v>1140</v>
      </c>
      <c r="U42" s="8">
        <v>1500</v>
      </c>
      <c r="V42" s="8">
        <f t="shared" si="0"/>
        <v>2640</v>
      </c>
      <c r="W42" s="8">
        <f t="shared" si="1"/>
        <v>3000</v>
      </c>
      <c r="X42" s="8">
        <f t="shared" si="2"/>
        <v>4140</v>
      </c>
      <c r="Y42" s="8">
        <f t="shared" si="3"/>
        <v>4500</v>
      </c>
      <c r="Z42" s="8">
        <f t="shared" si="4"/>
        <v>5640</v>
      </c>
      <c r="AA42" s="8">
        <f t="shared" si="5"/>
        <v>6000</v>
      </c>
      <c r="AB42" s="8">
        <f t="shared" si="6"/>
        <v>7140</v>
      </c>
      <c r="AC42" s="8">
        <f t="shared" si="7"/>
        <v>7500</v>
      </c>
      <c r="AD42" s="8"/>
    </row>
    <row r="43" spans="1:30" ht="12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S43" s="8" t="s">
        <v>64</v>
      </c>
      <c r="T43" s="8">
        <v>1140</v>
      </c>
      <c r="U43" s="8">
        <v>1500</v>
      </c>
      <c r="V43" s="8">
        <f t="shared" si="0"/>
        <v>2640</v>
      </c>
      <c r="W43" s="8">
        <f t="shared" si="1"/>
        <v>3000</v>
      </c>
      <c r="X43" s="8">
        <f t="shared" si="2"/>
        <v>4140</v>
      </c>
      <c r="Y43" s="8">
        <f t="shared" si="3"/>
        <v>4500</v>
      </c>
      <c r="Z43" s="8">
        <f t="shared" si="4"/>
        <v>5640</v>
      </c>
      <c r="AA43" s="8">
        <f t="shared" si="5"/>
        <v>6000</v>
      </c>
      <c r="AB43" s="8">
        <f t="shared" si="6"/>
        <v>7140</v>
      </c>
      <c r="AC43" s="8">
        <f t="shared" si="7"/>
        <v>7500</v>
      </c>
      <c r="AD43" s="8"/>
    </row>
    <row r="44" spans="1:30" ht="12" customHeight="1" thickBo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8"/>
      <c r="L44" s="18"/>
      <c r="M44" s="17"/>
      <c r="N44" s="17"/>
      <c r="O44" s="17"/>
      <c r="P44" s="17"/>
      <c r="S44" s="8" t="s">
        <v>65</v>
      </c>
      <c r="T44" s="8">
        <v>1140</v>
      </c>
      <c r="U44" s="8">
        <v>1500</v>
      </c>
      <c r="V44" s="8">
        <f t="shared" si="0"/>
        <v>2640</v>
      </c>
      <c r="W44" s="8">
        <f t="shared" si="1"/>
        <v>3000</v>
      </c>
      <c r="X44" s="8">
        <f t="shared" si="2"/>
        <v>4140</v>
      </c>
      <c r="Y44" s="8">
        <f t="shared" si="3"/>
        <v>4500</v>
      </c>
      <c r="Z44" s="8">
        <f t="shared" si="4"/>
        <v>5640</v>
      </c>
      <c r="AA44" s="8">
        <f t="shared" si="5"/>
        <v>6000</v>
      </c>
      <c r="AB44" s="8">
        <f t="shared" si="6"/>
        <v>7140</v>
      </c>
      <c r="AC44" s="8">
        <f t="shared" si="7"/>
        <v>7500</v>
      </c>
      <c r="AD44" s="8"/>
    </row>
    <row r="45" spans="1:30" ht="18" customHeight="1" thickBot="1">
      <c r="A45" s="19" t="s">
        <v>10</v>
      </c>
      <c r="B45" s="17"/>
      <c r="C45" s="17"/>
      <c r="D45" s="17"/>
      <c r="E45" s="17"/>
      <c r="F45" s="17"/>
      <c r="G45" s="17"/>
      <c r="H45" s="20"/>
      <c r="I45" s="20"/>
      <c r="J45" s="20"/>
      <c r="K45" s="82" t="s">
        <v>99</v>
      </c>
      <c r="L45" s="83"/>
      <c r="M45" s="83"/>
      <c r="N45" s="83"/>
      <c r="O45" s="83"/>
      <c r="P45" s="84"/>
      <c r="S45" s="8" t="s">
        <v>66</v>
      </c>
      <c r="T45" s="8">
        <v>1140</v>
      </c>
      <c r="U45" s="8">
        <v>1500</v>
      </c>
      <c r="V45" s="8">
        <f t="shared" si="0"/>
        <v>2640</v>
      </c>
      <c r="W45" s="8">
        <f t="shared" si="1"/>
        <v>3000</v>
      </c>
      <c r="X45" s="8">
        <f t="shared" si="2"/>
        <v>4140</v>
      </c>
      <c r="Y45" s="8">
        <f t="shared" si="3"/>
        <v>4500</v>
      </c>
      <c r="Z45" s="8">
        <f t="shared" si="4"/>
        <v>5640</v>
      </c>
      <c r="AA45" s="8">
        <f t="shared" si="5"/>
        <v>6000</v>
      </c>
      <c r="AB45" s="8">
        <f t="shared" si="6"/>
        <v>7140</v>
      </c>
      <c r="AC45" s="8">
        <f t="shared" si="7"/>
        <v>7500</v>
      </c>
      <c r="AD45" s="8"/>
    </row>
    <row r="46" spans="1:30" ht="18" customHeight="1">
      <c r="A46" s="21" t="s">
        <v>33</v>
      </c>
      <c r="B46" s="22"/>
      <c r="C46" s="22"/>
      <c r="D46" s="22"/>
      <c r="E46" s="22"/>
      <c r="F46" s="22"/>
      <c r="G46" s="22"/>
      <c r="H46" s="23"/>
      <c r="I46" s="24"/>
      <c r="J46" s="20"/>
      <c r="K46" s="85"/>
      <c r="L46" s="86"/>
      <c r="M46" s="86"/>
      <c r="N46" s="86"/>
      <c r="O46" s="86"/>
      <c r="P46" s="87"/>
      <c r="S46" s="8" t="s">
        <v>67</v>
      </c>
      <c r="T46" s="8">
        <v>1250</v>
      </c>
      <c r="U46" s="8">
        <v>1610</v>
      </c>
      <c r="V46" s="8">
        <f t="shared" si="0"/>
        <v>2860</v>
      </c>
      <c r="W46" s="8">
        <f t="shared" si="1"/>
        <v>3220</v>
      </c>
      <c r="X46" s="8">
        <f t="shared" si="2"/>
        <v>4470</v>
      </c>
      <c r="Y46" s="8">
        <f t="shared" si="3"/>
        <v>4830</v>
      </c>
      <c r="Z46" s="8">
        <f t="shared" si="4"/>
        <v>6080</v>
      </c>
      <c r="AA46" s="8">
        <f t="shared" si="5"/>
        <v>6440</v>
      </c>
      <c r="AB46" s="8">
        <f t="shared" si="6"/>
        <v>7690</v>
      </c>
      <c r="AC46" s="8">
        <f t="shared" si="7"/>
        <v>8050</v>
      </c>
      <c r="AD46" s="8"/>
    </row>
    <row r="47" spans="1:30" ht="18" customHeight="1">
      <c r="A47" s="25" t="s">
        <v>11</v>
      </c>
      <c r="B47" s="20"/>
      <c r="C47" s="20"/>
      <c r="D47" s="20"/>
      <c r="E47" s="20"/>
      <c r="F47" s="20"/>
      <c r="G47" s="20"/>
      <c r="H47" s="20"/>
      <c r="I47" s="26"/>
      <c r="J47" s="9"/>
      <c r="K47" s="85"/>
      <c r="L47" s="86"/>
      <c r="M47" s="86"/>
      <c r="N47" s="86"/>
      <c r="O47" s="86"/>
      <c r="P47" s="87"/>
      <c r="Q47" s="27"/>
      <c r="S47" s="8" t="s">
        <v>68</v>
      </c>
      <c r="T47" s="8">
        <v>1250</v>
      </c>
      <c r="U47" s="8">
        <v>1610</v>
      </c>
      <c r="V47" s="8">
        <f t="shared" si="0"/>
        <v>2860</v>
      </c>
      <c r="W47" s="8">
        <f t="shared" si="1"/>
        <v>3220</v>
      </c>
      <c r="X47" s="8">
        <f t="shared" si="2"/>
        <v>4470</v>
      </c>
      <c r="Y47" s="8">
        <f t="shared" si="3"/>
        <v>4830</v>
      </c>
      <c r="Z47" s="8">
        <f t="shared" si="4"/>
        <v>6080</v>
      </c>
      <c r="AA47" s="8">
        <f t="shared" si="5"/>
        <v>6440</v>
      </c>
      <c r="AB47" s="8">
        <f t="shared" si="6"/>
        <v>7690</v>
      </c>
      <c r="AC47" s="8">
        <f t="shared" si="7"/>
        <v>8050</v>
      </c>
      <c r="AD47" s="8"/>
    </row>
    <row r="48" spans="1:30" ht="18" customHeight="1">
      <c r="A48" s="91" t="s">
        <v>102</v>
      </c>
      <c r="B48" s="92"/>
      <c r="C48" s="92"/>
      <c r="D48" s="92"/>
      <c r="E48" s="92"/>
      <c r="F48" s="92"/>
      <c r="G48" s="92"/>
      <c r="H48" s="92"/>
      <c r="I48" s="93"/>
      <c r="J48" s="20"/>
      <c r="K48" s="85"/>
      <c r="L48" s="86"/>
      <c r="M48" s="86"/>
      <c r="N48" s="86"/>
      <c r="O48" s="86"/>
      <c r="P48" s="87"/>
      <c r="S48" s="8" t="s">
        <v>69</v>
      </c>
      <c r="T48" s="8">
        <v>1250</v>
      </c>
      <c r="U48" s="8">
        <v>1610</v>
      </c>
      <c r="V48" s="8">
        <f t="shared" si="0"/>
        <v>2860</v>
      </c>
      <c r="W48" s="8">
        <f t="shared" si="1"/>
        <v>3220</v>
      </c>
      <c r="X48" s="8">
        <f t="shared" si="2"/>
        <v>4470</v>
      </c>
      <c r="Y48" s="8">
        <f t="shared" si="3"/>
        <v>4830</v>
      </c>
      <c r="Z48" s="8">
        <f t="shared" si="4"/>
        <v>6080</v>
      </c>
      <c r="AA48" s="8">
        <f t="shared" si="5"/>
        <v>6440</v>
      </c>
      <c r="AB48" s="8">
        <f t="shared" si="6"/>
        <v>7690</v>
      </c>
      <c r="AC48" s="8">
        <f t="shared" si="7"/>
        <v>8050</v>
      </c>
      <c r="AD48" s="8"/>
    </row>
    <row r="49" spans="1:30" ht="18" customHeight="1" thickBot="1">
      <c r="A49" s="28" t="s">
        <v>93</v>
      </c>
      <c r="B49" s="29"/>
      <c r="C49" s="30"/>
      <c r="D49" s="30"/>
      <c r="E49" s="30"/>
      <c r="F49" s="30"/>
      <c r="G49" s="30"/>
      <c r="H49" s="31"/>
      <c r="I49" s="32"/>
      <c r="J49" s="20"/>
      <c r="K49" s="88"/>
      <c r="L49" s="89"/>
      <c r="M49" s="89"/>
      <c r="N49" s="89"/>
      <c r="O49" s="89"/>
      <c r="P49" s="90"/>
      <c r="S49" s="8" t="s">
        <v>70</v>
      </c>
      <c r="T49" s="8">
        <v>1250</v>
      </c>
      <c r="U49" s="8">
        <v>1610</v>
      </c>
      <c r="V49" s="8">
        <f t="shared" si="0"/>
        <v>2860</v>
      </c>
      <c r="W49" s="8">
        <f t="shared" si="1"/>
        <v>3220</v>
      </c>
      <c r="X49" s="8">
        <f t="shared" si="2"/>
        <v>4470</v>
      </c>
      <c r="Y49" s="8">
        <f t="shared" si="3"/>
        <v>4830</v>
      </c>
      <c r="Z49" s="8">
        <f t="shared" si="4"/>
        <v>6080</v>
      </c>
      <c r="AA49" s="8">
        <f t="shared" si="5"/>
        <v>6440</v>
      </c>
      <c r="AB49" s="8">
        <f t="shared" si="6"/>
        <v>7690</v>
      </c>
      <c r="AC49" s="8">
        <f t="shared" si="7"/>
        <v>8050</v>
      </c>
      <c r="AD49" s="8"/>
    </row>
    <row r="50" spans="1:30" ht="12" customHeight="1">
      <c r="A50" s="16"/>
      <c r="B50" s="16"/>
      <c r="C50" s="16"/>
      <c r="D50" s="16"/>
      <c r="E50" s="16"/>
      <c r="F50" s="16"/>
      <c r="G50" s="16"/>
      <c r="H50" s="33"/>
      <c r="I50" s="33"/>
      <c r="J50" s="33"/>
      <c r="K50" s="33"/>
      <c r="L50" s="33"/>
      <c r="M50" s="33"/>
      <c r="N50" s="33"/>
      <c r="O50" s="33"/>
      <c r="P50" s="33"/>
      <c r="S50" s="8" t="s">
        <v>71</v>
      </c>
      <c r="T50" s="8">
        <v>1340</v>
      </c>
      <c r="U50" s="8">
        <v>1700</v>
      </c>
      <c r="V50" s="8">
        <f t="shared" si="0"/>
        <v>3040</v>
      </c>
      <c r="W50" s="8">
        <f t="shared" si="1"/>
        <v>3400</v>
      </c>
      <c r="X50" s="8">
        <f t="shared" si="2"/>
        <v>4740</v>
      </c>
      <c r="Y50" s="8">
        <f t="shared" si="3"/>
        <v>5100</v>
      </c>
      <c r="Z50" s="8">
        <f t="shared" si="4"/>
        <v>6440</v>
      </c>
      <c r="AA50" s="8">
        <f t="shared" si="5"/>
        <v>6800</v>
      </c>
      <c r="AB50" s="8">
        <f t="shared" si="6"/>
        <v>8140</v>
      </c>
      <c r="AC50" s="8">
        <f t="shared" si="7"/>
        <v>8500</v>
      </c>
      <c r="AD50" s="8"/>
    </row>
    <row r="51" spans="19:30" ht="13.5" customHeight="1" hidden="1">
      <c r="S51" s="8" t="s">
        <v>72</v>
      </c>
      <c r="T51" s="8">
        <v>1340</v>
      </c>
      <c r="U51" s="8">
        <v>1700</v>
      </c>
      <c r="V51" s="8">
        <f t="shared" si="0"/>
        <v>3040</v>
      </c>
      <c r="W51" s="8">
        <f t="shared" si="1"/>
        <v>3400</v>
      </c>
      <c r="X51" s="8">
        <f t="shared" si="2"/>
        <v>4740</v>
      </c>
      <c r="Y51" s="8">
        <f t="shared" si="3"/>
        <v>5100</v>
      </c>
      <c r="Z51" s="8">
        <f t="shared" si="4"/>
        <v>6440</v>
      </c>
      <c r="AA51" s="8">
        <f t="shared" si="5"/>
        <v>6800</v>
      </c>
      <c r="AB51" s="8">
        <f t="shared" si="6"/>
        <v>8140</v>
      </c>
      <c r="AC51" s="8">
        <f t="shared" si="7"/>
        <v>8500</v>
      </c>
      <c r="AD51" s="8"/>
    </row>
    <row r="52" spans="19:30" ht="15" customHeight="1" hidden="1">
      <c r="S52" s="8" t="s">
        <v>73</v>
      </c>
      <c r="T52" s="8">
        <v>1340</v>
      </c>
      <c r="U52" s="8">
        <v>1700</v>
      </c>
      <c r="V52" s="8">
        <f t="shared" si="0"/>
        <v>3040</v>
      </c>
      <c r="W52" s="8">
        <f t="shared" si="1"/>
        <v>3400</v>
      </c>
      <c r="X52" s="8">
        <f t="shared" si="2"/>
        <v>4740</v>
      </c>
      <c r="Y52" s="8">
        <f t="shared" si="3"/>
        <v>5100</v>
      </c>
      <c r="Z52" s="8">
        <f t="shared" si="4"/>
        <v>6440</v>
      </c>
      <c r="AA52" s="8">
        <f t="shared" si="5"/>
        <v>6800</v>
      </c>
      <c r="AB52" s="8">
        <f t="shared" si="6"/>
        <v>8140</v>
      </c>
      <c r="AC52" s="8">
        <f t="shared" si="7"/>
        <v>8500</v>
      </c>
      <c r="AD52" s="8"/>
    </row>
    <row r="53" spans="19:30" ht="19.5" customHeight="1" hidden="1">
      <c r="S53" s="8" t="s">
        <v>74</v>
      </c>
      <c r="T53" s="8">
        <v>1340</v>
      </c>
      <c r="U53" s="8">
        <v>1700</v>
      </c>
      <c r="V53" s="8">
        <f t="shared" si="0"/>
        <v>3040</v>
      </c>
      <c r="W53" s="8">
        <f t="shared" si="1"/>
        <v>3400</v>
      </c>
      <c r="X53" s="8">
        <f t="shared" si="2"/>
        <v>4740</v>
      </c>
      <c r="Y53" s="8">
        <f t="shared" si="3"/>
        <v>5100</v>
      </c>
      <c r="Z53" s="8">
        <f t="shared" si="4"/>
        <v>6440</v>
      </c>
      <c r="AA53" s="8">
        <f t="shared" si="5"/>
        <v>6800</v>
      </c>
      <c r="AB53" s="8">
        <f t="shared" si="6"/>
        <v>8140</v>
      </c>
      <c r="AC53" s="8">
        <f t="shared" si="7"/>
        <v>8500</v>
      </c>
      <c r="AD53" s="8"/>
    </row>
    <row r="54" spans="19:30" ht="28.5" customHeight="1" hidden="1">
      <c r="S54" s="8" t="s">
        <v>75</v>
      </c>
      <c r="T54" s="8">
        <v>1340</v>
      </c>
      <c r="U54" s="8">
        <v>1700</v>
      </c>
      <c r="V54" s="8">
        <f t="shared" si="0"/>
        <v>3040</v>
      </c>
      <c r="W54" s="8">
        <f t="shared" si="1"/>
        <v>3400</v>
      </c>
      <c r="X54" s="8">
        <f t="shared" si="2"/>
        <v>4740</v>
      </c>
      <c r="Y54" s="8">
        <f t="shared" si="3"/>
        <v>5100</v>
      </c>
      <c r="Z54" s="8">
        <f t="shared" si="4"/>
        <v>6440</v>
      </c>
      <c r="AA54" s="8">
        <f t="shared" si="5"/>
        <v>6800</v>
      </c>
      <c r="AB54" s="8">
        <f t="shared" si="6"/>
        <v>8140</v>
      </c>
      <c r="AC54" s="8">
        <f t="shared" si="7"/>
        <v>8500</v>
      </c>
      <c r="AD54" s="8"/>
    </row>
    <row r="55" spans="19:30" ht="28.5" customHeight="1" hidden="1">
      <c r="S55" s="8" t="s">
        <v>76</v>
      </c>
      <c r="T55" s="8">
        <v>1340</v>
      </c>
      <c r="U55" s="8">
        <v>1700</v>
      </c>
      <c r="V55" s="8">
        <f t="shared" si="0"/>
        <v>3040</v>
      </c>
      <c r="W55" s="8">
        <f t="shared" si="1"/>
        <v>3400</v>
      </c>
      <c r="X55" s="8">
        <f t="shared" si="2"/>
        <v>4740</v>
      </c>
      <c r="Y55" s="8">
        <f t="shared" si="3"/>
        <v>5100</v>
      </c>
      <c r="Z55" s="8">
        <f t="shared" si="4"/>
        <v>6440</v>
      </c>
      <c r="AA55" s="8">
        <f t="shared" si="5"/>
        <v>6800</v>
      </c>
      <c r="AB55" s="8">
        <f t="shared" si="6"/>
        <v>8140</v>
      </c>
      <c r="AC55" s="8">
        <f t="shared" si="7"/>
        <v>8500</v>
      </c>
      <c r="AD55" s="8"/>
    </row>
    <row r="56" spans="19:30" ht="19.5" customHeight="1" hidden="1">
      <c r="S56" s="8" t="s">
        <v>77</v>
      </c>
      <c r="T56" s="8">
        <v>1340</v>
      </c>
      <c r="U56" s="8">
        <v>1700</v>
      </c>
      <c r="V56" s="8">
        <f t="shared" si="0"/>
        <v>3040</v>
      </c>
      <c r="W56" s="8">
        <f t="shared" si="1"/>
        <v>3400</v>
      </c>
      <c r="X56" s="8">
        <f t="shared" si="2"/>
        <v>4740</v>
      </c>
      <c r="Y56" s="8">
        <f t="shared" si="3"/>
        <v>5100</v>
      </c>
      <c r="Z56" s="8">
        <f t="shared" si="4"/>
        <v>6440</v>
      </c>
      <c r="AA56" s="8">
        <f t="shared" si="5"/>
        <v>6800</v>
      </c>
      <c r="AB56" s="8">
        <f t="shared" si="6"/>
        <v>8140</v>
      </c>
      <c r="AC56" s="8">
        <f t="shared" si="7"/>
        <v>8500</v>
      </c>
      <c r="AD56" s="8"/>
    </row>
    <row r="57" ht="21" customHeight="1" hidden="1">
      <c r="AD57" s="8"/>
    </row>
    <row r="58" ht="21" customHeight="1" hidden="1">
      <c r="AD58" s="8"/>
    </row>
    <row r="59" ht="19.5" customHeight="1" hidden="1"/>
  </sheetData>
  <sheetProtection sheet="1"/>
  <mergeCells count="79">
    <mergeCell ref="K1:P1"/>
    <mergeCell ref="K2:L2"/>
    <mergeCell ref="M2:P2"/>
    <mergeCell ref="A6:P6"/>
    <mergeCell ref="A8:P8"/>
    <mergeCell ref="J11:P11"/>
    <mergeCell ref="A18:B18"/>
    <mergeCell ref="C18:H18"/>
    <mergeCell ref="A20:B20"/>
    <mergeCell ref="C20:H20"/>
    <mergeCell ref="A11:B11"/>
    <mergeCell ref="C11:H11"/>
    <mergeCell ref="A17:B17"/>
    <mergeCell ref="C17:H17"/>
    <mergeCell ref="C12:H12"/>
    <mergeCell ref="C13:E13"/>
    <mergeCell ref="A27:B27"/>
    <mergeCell ref="C27:H27"/>
    <mergeCell ref="I27:J27"/>
    <mergeCell ref="K27:M27"/>
    <mergeCell ref="N27:P27"/>
    <mergeCell ref="J21:K22"/>
    <mergeCell ref="L21:P22"/>
    <mergeCell ref="A28:B31"/>
    <mergeCell ref="C28:H28"/>
    <mergeCell ref="I28:J28"/>
    <mergeCell ref="L28:M28"/>
    <mergeCell ref="N28:P28"/>
    <mergeCell ref="C29:H29"/>
    <mergeCell ref="I29:J29"/>
    <mergeCell ref="L29:M29"/>
    <mergeCell ref="N29:P29"/>
    <mergeCell ref="I30:J30"/>
    <mergeCell ref="L30:M30"/>
    <mergeCell ref="N30:P30"/>
    <mergeCell ref="C31:J31"/>
    <mergeCell ref="L31:M31"/>
    <mergeCell ref="N31:P31"/>
    <mergeCell ref="A32:B32"/>
    <mergeCell ref="C32:H32"/>
    <mergeCell ref="I32:J32"/>
    <mergeCell ref="L32:M32"/>
    <mergeCell ref="N32:P32"/>
    <mergeCell ref="C33:H33"/>
    <mergeCell ref="I33:J33"/>
    <mergeCell ref="L33:M33"/>
    <mergeCell ref="N33:P33"/>
    <mergeCell ref="A34:J34"/>
    <mergeCell ref="K34:M34"/>
    <mergeCell ref="N34:P34"/>
    <mergeCell ref="A42:H42"/>
    <mergeCell ref="K45:P45"/>
    <mergeCell ref="K46:P49"/>
    <mergeCell ref="A48:I48"/>
    <mergeCell ref="A12:B12"/>
    <mergeCell ref="A13:B13"/>
    <mergeCell ref="A14:B14"/>
    <mergeCell ref="A15:B16"/>
    <mergeCell ref="C21:H21"/>
    <mergeCell ref="A33:B33"/>
    <mergeCell ref="L20:N20"/>
    <mergeCell ref="O20:P20"/>
    <mergeCell ref="J14:K14"/>
    <mergeCell ref="J15:K16"/>
    <mergeCell ref="L15:P16"/>
    <mergeCell ref="J17:K17"/>
    <mergeCell ref="J18:K18"/>
    <mergeCell ref="J20:K20"/>
    <mergeCell ref="L17:P17"/>
    <mergeCell ref="L18:P18"/>
    <mergeCell ref="C14:H14"/>
    <mergeCell ref="C15:H16"/>
    <mergeCell ref="L12:P12"/>
    <mergeCell ref="L13:M13"/>
    <mergeCell ref="N13:P13"/>
    <mergeCell ref="L14:P14"/>
    <mergeCell ref="J12:K12"/>
    <mergeCell ref="F13:H13"/>
    <mergeCell ref="J13:K13"/>
  </mergeCells>
  <dataValidations count="2">
    <dataValidation type="list" allowBlank="1" showInputMessage="1" showErrorMessage="1" sqref="L21">
      <formula1>$AD$11:$AD$16</formula1>
    </dataValidation>
    <dataValidation type="list" allowBlank="1" showInputMessage="1" showErrorMessage="1" sqref="C13 L13">
      <formula1>$S$11:$S$56</formula1>
    </dataValidation>
  </dataValidation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87" r:id="rId3"/>
  <rowBreaks count="1" manualBreakCount="1">
    <brk id="19" max="15" man="1"/>
  </rowBreaks>
  <colBreaks count="1" manualBreakCount="1">
    <brk id="13" max="4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JFEライフ株式会社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YASAI</dc:creator>
  <cp:keywords/>
  <dc:description/>
  <cp:lastModifiedBy>inst</cp:lastModifiedBy>
  <cp:lastPrinted>2017-10-10T05:35:55Z</cp:lastPrinted>
  <dcterms:created xsi:type="dcterms:W3CDTF">2006-02-24T00:14:26Z</dcterms:created>
  <dcterms:modified xsi:type="dcterms:W3CDTF">2019-03-19T07:09:13Z</dcterms:modified>
  <cp:category/>
  <cp:version/>
  <cp:contentType/>
  <cp:contentStatus/>
</cp:coreProperties>
</file>